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edu-my.sharepoint.com/personal/jose_alayon_urosario_edu_co/Documents/Covid 19/"/>
    </mc:Choice>
  </mc:AlternateContent>
  <xr:revisionPtr revIDLastSave="30" documentId="8_{74E16A68-B000-4CE4-A717-64280DB54654}" xr6:coauthVersionLast="45" xr6:coauthVersionMax="45" xr10:uidLastSave="{0B5ACB9C-6E5E-4B12-BC34-3ED6AA439984}"/>
  <bookViews>
    <workbookView xWindow="-120" yWindow="-120" windowWidth="20730" windowHeight="11160" xr2:uid="{C6BFB79E-C0B9-40F3-8C51-55086A66DEEF}"/>
  </bookViews>
  <sheets>
    <sheet name="Colomb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O8" i="1"/>
  <c r="O7" i="1"/>
  <c r="O9" i="1"/>
  <c r="K7" i="1"/>
  <c r="O6" i="1"/>
  <c r="E6" i="1"/>
  <c r="D6" i="1" s="1"/>
  <c r="E7" i="1" s="1"/>
  <c r="O5" i="1"/>
  <c r="C6" i="1" l="1"/>
  <c r="F7" i="1"/>
  <c r="F8" i="1" s="1"/>
  <c r="C7" i="1" l="1"/>
  <c r="D7" i="1"/>
  <c r="E8" i="1" s="1"/>
  <c r="F9" i="1" l="1"/>
  <c r="D8" i="1"/>
  <c r="E9" i="1" s="1"/>
  <c r="F10" i="1" s="1"/>
  <c r="C8" i="1"/>
  <c r="C9" i="1" l="1"/>
  <c r="D9" i="1"/>
  <c r="E10" i="1" s="1"/>
  <c r="F11" i="1" s="1"/>
  <c r="C10" i="1" l="1"/>
  <c r="D10" i="1"/>
  <c r="E11" i="1" s="1"/>
  <c r="F12" i="1" s="1"/>
  <c r="C11" i="1" l="1"/>
  <c r="D11" i="1"/>
  <c r="E12" i="1" s="1"/>
  <c r="F13" i="1" s="1"/>
  <c r="C12" i="1" l="1"/>
  <c r="D12" i="1"/>
  <c r="E13" i="1" s="1"/>
  <c r="F14" i="1" l="1"/>
  <c r="C13" i="1"/>
  <c r="D13" i="1"/>
  <c r="E14" i="1" s="1"/>
  <c r="F15" i="1" s="1"/>
  <c r="C14" i="1" l="1"/>
  <c r="D14" i="1"/>
  <c r="E15" i="1" s="1"/>
  <c r="F16" i="1" s="1"/>
  <c r="C15" i="1" l="1"/>
  <c r="D15" i="1"/>
  <c r="E16" i="1" s="1"/>
  <c r="F17" i="1" s="1"/>
  <c r="C16" i="1" l="1"/>
  <c r="D16" i="1"/>
  <c r="E17" i="1" s="1"/>
  <c r="F18" i="1" s="1"/>
  <c r="C17" i="1" l="1"/>
  <c r="D17" i="1"/>
  <c r="E18" i="1" s="1"/>
  <c r="F19" i="1" s="1"/>
  <c r="C18" i="1" l="1"/>
  <c r="D18" i="1"/>
  <c r="E19" i="1" s="1"/>
  <c r="F20" i="1" s="1"/>
  <c r="C19" i="1" l="1"/>
  <c r="D19" i="1"/>
  <c r="E20" i="1" s="1"/>
  <c r="F21" i="1" s="1"/>
  <c r="C20" i="1" l="1"/>
  <c r="D20" i="1"/>
  <c r="E21" i="1" s="1"/>
  <c r="F22" i="1" s="1"/>
  <c r="C21" i="1" l="1"/>
  <c r="D21" i="1"/>
  <c r="E22" i="1" s="1"/>
  <c r="F23" i="1" s="1"/>
  <c r="C22" i="1" l="1"/>
  <c r="D22" i="1"/>
  <c r="E23" i="1" s="1"/>
  <c r="F24" i="1" s="1"/>
  <c r="C23" i="1" l="1"/>
  <c r="D23" i="1"/>
  <c r="E24" i="1" s="1"/>
  <c r="F25" i="1" s="1"/>
  <c r="C24" i="1" l="1"/>
  <c r="D24" i="1"/>
  <c r="E25" i="1" s="1"/>
  <c r="F26" i="1" s="1"/>
  <c r="C25" i="1" l="1"/>
  <c r="D25" i="1"/>
  <c r="E26" i="1" s="1"/>
  <c r="F27" i="1" s="1"/>
  <c r="C26" i="1" l="1"/>
  <c r="D26" i="1"/>
  <c r="E27" i="1" s="1"/>
  <c r="F28" i="1" s="1"/>
  <c r="C27" i="1" l="1"/>
  <c r="D27" i="1"/>
  <c r="E28" i="1" s="1"/>
  <c r="F29" i="1" s="1"/>
  <c r="C28" i="1" l="1"/>
  <c r="D28" i="1"/>
  <c r="E29" i="1" s="1"/>
  <c r="F30" i="1" s="1"/>
  <c r="C29" i="1" l="1"/>
  <c r="D29" i="1"/>
  <c r="E30" i="1" s="1"/>
  <c r="F31" i="1" s="1"/>
  <c r="C30" i="1" l="1"/>
  <c r="D30" i="1"/>
  <c r="E31" i="1" s="1"/>
  <c r="F32" i="1" s="1"/>
  <c r="C31" i="1" l="1"/>
  <c r="D31" i="1"/>
  <c r="E32" i="1" s="1"/>
  <c r="F33" i="1" s="1"/>
  <c r="C32" i="1" l="1"/>
  <c r="D32" i="1"/>
  <c r="E33" i="1" s="1"/>
  <c r="F34" i="1" s="1"/>
  <c r="C33" i="1" l="1"/>
  <c r="D33" i="1"/>
  <c r="E34" i="1" s="1"/>
  <c r="F35" i="1" s="1"/>
  <c r="C34" i="1" l="1"/>
  <c r="D34" i="1"/>
  <c r="E35" i="1" s="1"/>
  <c r="F36" i="1" s="1"/>
  <c r="C35" i="1" l="1"/>
  <c r="D35" i="1"/>
  <c r="E36" i="1" s="1"/>
  <c r="F37" i="1" s="1"/>
  <c r="C36" i="1" l="1"/>
  <c r="D36" i="1"/>
  <c r="E37" i="1" s="1"/>
  <c r="F38" i="1" s="1"/>
  <c r="C37" i="1" l="1"/>
  <c r="D37" i="1"/>
  <c r="E38" i="1" s="1"/>
  <c r="F39" i="1" s="1"/>
  <c r="C38" i="1" l="1"/>
  <c r="D38" i="1"/>
  <c r="E39" i="1" s="1"/>
  <c r="F40" i="1" s="1"/>
  <c r="C39" i="1" l="1"/>
  <c r="D39" i="1"/>
  <c r="E40" i="1" s="1"/>
  <c r="F41" i="1" s="1"/>
  <c r="C40" i="1" l="1"/>
  <c r="D40" i="1"/>
  <c r="E41" i="1" s="1"/>
  <c r="F42" i="1" s="1"/>
  <c r="C41" i="1" l="1"/>
  <c r="D41" i="1"/>
  <c r="E42" i="1" s="1"/>
  <c r="F43" i="1" s="1"/>
  <c r="C42" i="1" l="1"/>
  <c r="D42" i="1"/>
  <c r="E43" i="1" s="1"/>
  <c r="F44" i="1" s="1"/>
  <c r="C43" i="1" l="1"/>
  <c r="D43" i="1"/>
  <c r="E44" i="1" s="1"/>
  <c r="F45" i="1" s="1"/>
  <c r="C44" i="1" l="1"/>
  <c r="D44" i="1"/>
  <c r="E45" i="1" s="1"/>
  <c r="F46" i="1" s="1"/>
  <c r="C45" i="1" l="1"/>
  <c r="D45" i="1"/>
  <c r="E46" i="1" s="1"/>
  <c r="F47" i="1" s="1"/>
  <c r="C46" i="1" l="1"/>
  <c r="D46" i="1"/>
  <c r="E47" i="1" s="1"/>
  <c r="F48" i="1" s="1"/>
  <c r="C47" i="1" l="1"/>
  <c r="D47" i="1"/>
  <c r="E48" i="1" s="1"/>
  <c r="F49" i="1" s="1"/>
  <c r="C48" i="1" l="1"/>
  <c r="D48" i="1"/>
  <c r="E49" i="1" s="1"/>
  <c r="F50" i="1" s="1"/>
  <c r="C49" i="1" l="1"/>
  <c r="D49" i="1"/>
  <c r="E50" i="1" s="1"/>
  <c r="F51" i="1" s="1"/>
  <c r="C50" i="1" l="1"/>
  <c r="D50" i="1"/>
  <c r="E51" i="1" s="1"/>
  <c r="F52" i="1" s="1"/>
  <c r="C51" i="1" l="1"/>
  <c r="D51" i="1"/>
  <c r="E52" i="1" s="1"/>
  <c r="F53" i="1" s="1"/>
  <c r="C52" i="1" l="1"/>
  <c r="D52" i="1"/>
  <c r="E53" i="1" s="1"/>
  <c r="F54" i="1" s="1"/>
  <c r="C53" i="1" l="1"/>
  <c r="D53" i="1"/>
  <c r="E54" i="1" s="1"/>
  <c r="F55" i="1" s="1"/>
  <c r="C54" i="1" l="1"/>
  <c r="D54" i="1"/>
  <c r="E55" i="1" s="1"/>
  <c r="F56" i="1" s="1"/>
  <c r="C55" i="1" l="1"/>
  <c r="D55" i="1"/>
  <c r="E56" i="1" s="1"/>
  <c r="F57" i="1" s="1"/>
  <c r="C56" i="1" l="1"/>
  <c r="D56" i="1"/>
  <c r="E57" i="1" s="1"/>
  <c r="F58" i="1" s="1"/>
  <c r="C57" i="1" l="1"/>
  <c r="D57" i="1"/>
  <c r="E58" i="1" s="1"/>
  <c r="F59" i="1" s="1"/>
  <c r="C58" i="1" l="1"/>
  <c r="D58" i="1"/>
  <c r="E59" i="1" s="1"/>
  <c r="F60" i="1" s="1"/>
  <c r="C59" i="1" l="1"/>
  <c r="D59" i="1"/>
  <c r="E60" i="1" s="1"/>
  <c r="F61" i="1" s="1"/>
  <c r="C60" i="1" l="1"/>
  <c r="D60" i="1"/>
  <c r="E61" i="1" s="1"/>
  <c r="F62" i="1" s="1"/>
  <c r="D61" i="1" l="1"/>
  <c r="E62" i="1" s="1"/>
  <c r="F63" i="1" s="1"/>
  <c r="C61" i="1"/>
  <c r="D62" i="1" l="1"/>
  <c r="E63" i="1" s="1"/>
  <c r="F64" i="1" s="1"/>
  <c r="C62" i="1"/>
  <c r="D63" i="1" l="1"/>
  <c r="E64" i="1" s="1"/>
  <c r="F65" i="1" s="1"/>
  <c r="C63" i="1"/>
  <c r="D64" i="1" l="1"/>
  <c r="E65" i="1" s="1"/>
  <c r="F66" i="1" s="1"/>
  <c r="C64" i="1"/>
  <c r="D65" i="1" l="1"/>
  <c r="E66" i="1" s="1"/>
  <c r="F67" i="1" s="1"/>
  <c r="C65" i="1"/>
  <c r="D66" i="1" l="1"/>
  <c r="E67" i="1" s="1"/>
  <c r="F68" i="1" s="1"/>
  <c r="C66" i="1"/>
  <c r="D67" i="1" l="1"/>
  <c r="E68" i="1" s="1"/>
  <c r="F69" i="1" s="1"/>
  <c r="C67" i="1"/>
  <c r="D68" i="1" l="1"/>
  <c r="E69" i="1" s="1"/>
  <c r="F70" i="1" s="1"/>
  <c r="C68" i="1"/>
  <c r="D69" i="1" l="1"/>
  <c r="E70" i="1" s="1"/>
  <c r="F71" i="1" s="1"/>
  <c r="C69" i="1"/>
  <c r="D70" i="1" l="1"/>
  <c r="E71" i="1" s="1"/>
  <c r="F72" i="1" s="1"/>
  <c r="C70" i="1"/>
  <c r="D71" i="1" l="1"/>
  <c r="E72" i="1" s="1"/>
  <c r="F73" i="1" s="1"/>
  <c r="C71" i="1"/>
  <c r="D72" i="1" l="1"/>
  <c r="E73" i="1" s="1"/>
  <c r="F74" i="1" s="1"/>
  <c r="C72" i="1"/>
  <c r="D73" i="1" l="1"/>
  <c r="E74" i="1" s="1"/>
  <c r="F75" i="1" s="1"/>
  <c r="C73" i="1"/>
  <c r="D74" i="1" l="1"/>
  <c r="E75" i="1" s="1"/>
  <c r="F76" i="1" s="1"/>
  <c r="C74" i="1"/>
  <c r="D75" i="1" l="1"/>
  <c r="E76" i="1" s="1"/>
  <c r="F77" i="1" s="1"/>
  <c r="C75" i="1"/>
  <c r="D76" i="1" l="1"/>
  <c r="E77" i="1" s="1"/>
  <c r="F78" i="1" s="1"/>
  <c r="C76" i="1"/>
  <c r="D77" i="1" l="1"/>
  <c r="E78" i="1" s="1"/>
  <c r="F79" i="1" s="1"/>
  <c r="C77" i="1"/>
  <c r="D78" i="1" l="1"/>
  <c r="E79" i="1" s="1"/>
  <c r="F80" i="1" s="1"/>
  <c r="C78" i="1"/>
  <c r="D79" i="1" l="1"/>
  <c r="E80" i="1" s="1"/>
  <c r="F81" i="1" s="1"/>
  <c r="C79" i="1"/>
  <c r="D80" i="1" l="1"/>
  <c r="E81" i="1" s="1"/>
  <c r="F82" i="1" s="1"/>
  <c r="C80" i="1"/>
  <c r="D81" i="1" l="1"/>
  <c r="E82" i="1" s="1"/>
  <c r="F83" i="1" s="1"/>
  <c r="C81" i="1"/>
  <c r="C82" i="1" l="1"/>
  <c r="D82" i="1"/>
  <c r="E83" i="1" s="1"/>
  <c r="F84" i="1" s="1"/>
  <c r="C83" i="1" l="1"/>
  <c r="D83" i="1"/>
  <c r="E84" i="1" s="1"/>
  <c r="F85" i="1" s="1"/>
  <c r="C84" i="1" l="1"/>
  <c r="D84" i="1"/>
  <c r="E85" i="1" s="1"/>
  <c r="F86" i="1" s="1"/>
  <c r="D85" i="1" l="1"/>
  <c r="E86" i="1" s="1"/>
  <c r="F87" i="1" s="1"/>
  <c r="C85" i="1"/>
  <c r="C86" i="1" l="1"/>
  <c r="D86" i="1"/>
  <c r="E87" i="1" s="1"/>
  <c r="F88" i="1" s="1"/>
  <c r="C87" i="1" l="1"/>
  <c r="D87" i="1"/>
  <c r="E88" i="1" s="1"/>
  <c r="F89" i="1" s="1"/>
  <c r="C88" i="1" l="1"/>
  <c r="D88" i="1"/>
  <c r="E89" i="1" s="1"/>
  <c r="F90" i="1" s="1"/>
  <c r="D89" i="1" l="1"/>
  <c r="E90" i="1" s="1"/>
  <c r="F91" i="1" s="1"/>
  <c r="C89" i="1"/>
  <c r="C90" i="1" l="1"/>
  <c r="D90" i="1"/>
  <c r="E91" i="1" s="1"/>
  <c r="F92" i="1" s="1"/>
  <c r="C91" i="1" l="1"/>
  <c r="D91" i="1"/>
  <c r="E92" i="1" s="1"/>
  <c r="F93" i="1" s="1"/>
  <c r="C92" i="1" l="1"/>
  <c r="D92" i="1"/>
  <c r="E93" i="1" s="1"/>
  <c r="F94" i="1" s="1"/>
  <c r="C93" i="1" l="1"/>
  <c r="D93" i="1"/>
  <c r="E94" i="1" s="1"/>
  <c r="F95" i="1" s="1"/>
  <c r="C94" i="1" l="1"/>
  <c r="D94" i="1"/>
  <c r="E95" i="1" s="1"/>
  <c r="F96" i="1" s="1"/>
  <c r="C95" i="1" l="1"/>
  <c r="D95" i="1"/>
  <c r="E96" i="1" s="1"/>
  <c r="F97" i="1" s="1"/>
  <c r="C96" i="1" l="1"/>
  <c r="D96" i="1"/>
  <c r="E97" i="1" s="1"/>
  <c r="F98" i="1" s="1"/>
  <c r="C97" i="1" l="1"/>
  <c r="D97" i="1"/>
  <c r="E98" i="1" s="1"/>
  <c r="F99" i="1" s="1"/>
  <c r="C98" i="1" l="1"/>
  <c r="D98" i="1"/>
  <c r="E99" i="1" s="1"/>
  <c r="F100" i="1" s="1"/>
  <c r="C99" i="1" l="1"/>
  <c r="D99" i="1"/>
  <c r="E100" i="1" s="1"/>
  <c r="F101" i="1" s="1"/>
  <c r="C100" i="1" l="1"/>
  <c r="D100" i="1"/>
  <c r="E101" i="1" s="1"/>
  <c r="F102" i="1" s="1"/>
  <c r="C101" i="1" l="1"/>
  <c r="D101" i="1"/>
  <c r="E102" i="1" s="1"/>
  <c r="F103" i="1" s="1"/>
  <c r="C102" i="1" l="1"/>
  <c r="D102" i="1"/>
  <c r="E103" i="1" s="1"/>
  <c r="F104" i="1" s="1"/>
  <c r="C103" i="1" l="1"/>
  <c r="D103" i="1"/>
  <c r="E104" i="1" s="1"/>
  <c r="F105" i="1" s="1"/>
  <c r="C104" i="1" l="1"/>
  <c r="D104" i="1"/>
  <c r="E105" i="1" s="1"/>
  <c r="F106" i="1" s="1"/>
  <c r="C105" i="1" l="1"/>
  <c r="D105" i="1"/>
  <c r="E106" i="1" s="1"/>
  <c r="F107" i="1" s="1"/>
  <c r="C106" i="1" l="1"/>
  <c r="D106" i="1"/>
  <c r="E107" i="1" s="1"/>
  <c r="F108" i="1" s="1"/>
  <c r="C107" i="1" l="1"/>
  <c r="D107" i="1"/>
  <c r="E108" i="1" s="1"/>
  <c r="F109" i="1" s="1"/>
  <c r="C108" i="1" l="1"/>
  <c r="D108" i="1"/>
  <c r="E109" i="1" s="1"/>
  <c r="F110" i="1" s="1"/>
  <c r="C109" i="1" l="1"/>
  <c r="D109" i="1"/>
  <c r="E110" i="1" s="1"/>
  <c r="F111" i="1" s="1"/>
  <c r="C110" i="1" l="1"/>
  <c r="D110" i="1"/>
  <c r="E111" i="1" s="1"/>
  <c r="F112" i="1" s="1"/>
  <c r="C111" i="1" l="1"/>
  <c r="D111" i="1"/>
  <c r="E112" i="1" s="1"/>
  <c r="F113" i="1" s="1"/>
  <c r="C112" i="1" l="1"/>
  <c r="D112" i="1"/>
  <c r="E113" i="1" s="1"/>
  <c r="F114" i="1" s="1"/>
  <c r="C113" i="1" l="1"/>
  <c r="D113" i="1"/>
  <c r="E114" i="1" s="1"/>
  <c r="F115" i="1" s="1"/>
  <c r="C114" i="1" l="1"/>
  <c r="D114" i="1"/>
  <c r="E115" i="1" s="1"/>
  <c r="F116" i="1" s="1"/>
  <c r="C115" i="1" l="1"/>
  <c r="D115" i="1"/>
  <c r="E116" i="1" s="1"/>
  <c r="F117" i="1" s="1"/>
  <c r="C116" i="1" l="1"/>
  <c r="D116" i="1"/>
  <c r="E117" i="1" s="1"/>
  <c r="F118" i="1" s="1"/>
  <c r="C117" i="1" l="1"/>
  <c r="D117" i="1"/>
  <c r="E118" i="1" s="1"/>
  <c r="F119" i="1" s="1"/>
  <c r="C118" i="1" l="1"/>
  <c r="D118" i="1"/>
  <c r="E119" i="1" s="1"/>
  <c r="F120" i="1" s="1"/>
  <c r="C119" i="1" l="1"/>
  <c r="D119" i="1"/>
  <c r="E120" i="1" s="1"/>
  <c r="F121" i="1" s="1"/>
  <c r="C120" i="1" l="1"/>
  <c r="D120" i="1"/>
  <c r="E121" i="1" s="1"/>
  <c r="F122" i="1" s="1"/>
  <c r="C121" i="1" l="1"/>
  <c r="D121" i="1"/>
  <c r="E122" i="1" s="1"/>
  <c r="F123" i="1" s="1"/>
  <c r="C122" i="1" l="1"/>
  <c r="D122" i="1"/>
  <c r="E123" i="1" s="1"/>
  <c r="F124" i="1" s="1"/>
  <c r="C123" i="1" l="1"/>
  <c r="D123" i="1"/>
  <c r="E124" i="1" s="1"/>
  <c r="F125" i="1" s="1"/>
  <c r="C124" i="1" l="1"/>
  <c r="D124" i="1"/>
  <c r="E125" i="1" s="1"/>
  <c r="F126" i="1" s="1"/>
  <c r="C125" i="1" l="1"/>
  <c r="D125" i="1"/>
  <c r="E126" i="1" s="1"/>
  <c r="F127" i="1" s="1"/>
  <c r="C126" i="1" l="1"/>
  <c r="D126" i="1"/>
  <c r="E127" i="1" s="1"/>
  <c r="F128" i="1" s="1"/>
  <c r="C127" i="1" l="1"/>
  <c r="D127" i="1"/>
  <c r="E128" i="1" s="1"/>
  <c r="F129" i="1" s="1"/>
  <c r="C128" i="1" l="1"/>
  <c r="D128" i="1"/>
  <c r="E129" i="1" s="1"/>
  <c r="F130" i="1" s="1"/>
  <c r="C129" i="1" l="1"/>
  <c r="D129" i="1"/>
  <c r="E130" i="1" s="1"/>
  <c r="F131" i="1" s="1"/>
  <c r="C130" i="1" l="1"/>
  <c r="D130" i="1"/>
  <c r="E131" i="1" s="1"/>
  <c r="F132" i="1" s="1"/>
  <c r="C131" i="1" l="1"/>
  <c r="D131" i="1"/>
  <c r="E132" i="1" s="1"/>
  <c r="F133" i="1" s="1"/>
  <c r="C132" i="1" l="1"/>
  <c r="D132" i="1"/>
  <c r="E133" i="1" s="1"/>
  <c r="F134" i="1" s="1"/>
  <c r="C133" i="1" l="1"/>
  <c r="D133" i="1"/>
  <c r="E134" i="1" s="1"/>
  <c r="F135" i="1" s="1"/>
  <c r="C134" i="1" l="1"/>
  <c r="D134" i="1"/>
  <c r="E135" i="1" s="1"/>
  <c r="F136" i="1" s="1"/>
  <c r="C135" i="1" l="1"/>
  <c r="D135" i="1"/>
  <c r="E136" i="1" s="1"/>
  <c r="F137" i="1" s="1"/>
  <c r="C136" i="1" l="1"/>
  <c r="D136" i="1"/>
  <c r="E137" i="1" s="1"/>
  <c r="F138" i="1" s="1"/>
  <c r="C137" i="1" l="1"/>
  <c r="D137" i="1"/>
  <c r="E138" i="1" s="1"/>
  <c r="F139" i="1" s="1"/>
  <c r="C138" i="1" l="1"/>
  <c r="D138" i="1"/>
  <c r="E139" i="1" s="1"/>
  <c r="F140" i="1" s="1"/>
  <c r="C139" i="1" l="1"/>
  <c r="D139" i="1"/>
  <c r="E140" i="1" s="1"/>
  <c r="F141" i="1" s="1"/>
  <c r="C140" i="1" l="1"/>
  <c r="D140" i="1"/>
  <c r="E141" i="1" s="1"/>
  <c r="F142" i="1" s="1"/>
  <c r="C141" i="1" l="1"/>
  <c r="D141" i="1"/>
  <c r="E142" i="1" s="1"/>
  <c r="F143" i="1" s="1"/>
  <c r="C142" i="1" l="1"/>
  <c r="D142" i="1"/>
  <c r="E143" i="1" s="1"/>
  <c r="F144" i="1" s="1"/>
  <c r="C143" i="1" l="1"/>
  <c r="D143" i="1"/>
  <c r="E144" i="1" s="1"/>
  <c r="F145" i="1" s="1"/>
  <c r="C144" i="1" l="1"/>
  <c r="D144" i="1"/>
  <c r="E145" i="1" s="1"/>
  <c r="F146" i="1" s="1"/>
  <c r="D145" i="1" l="1"/>
  <c r="E146" i="1" s="1"/>
  <c r="F147" i="1" s="1"/>
  <c r="C145" i="1"/>
  <c r="D146" i="1" l="1"/>
  <c r="E147" i="1" s="1"/>
  <c r="F148" i="1" s="1"/>
  <c r="C146" i="1"/>
  <c r="C147" i="1" l="1"/>
  <c r="D147" i="1"/>
  <c r="E148" i="1" s="1"/>
  <c r="F149" i="1" s="1"/>
  <c r="C148" i="1" l="1"/>
  <c r="D148" i="1"/>
  <c r="E149" i="1" s="1"/>
  <c r="F150" i="1" s="1"/>
  <c r="D149" i="1" l="1"/>
  <c r="E150" i="1" s="1"/>
  <c r="F151" i="1" s="1"/>
  <c r="C149" i="1"/>
  <c r="D150" i="1" l="1"/>
  <c r="E151" i="1" s="1"/>
  <c r="F152" i="1" s="1"/>
  <c r="C150" i="1"/>
  <c r="C151" i="1" l="1"/>
  <c r="D151" i="1"/>
  <c r="E152" i="1" s="1"/>
  <c r="F153" i="1" s="1"/>
  <c r="C152" i="1" l="1"/>
  <c r="D152" i="1"/>
  <c r="E153" i="1" s="1"/>
  <c r="F154" i="1" s="1"/>
  <c r="D153" i="1" l="1"/>
  <c r="E154" i="1" s="1"/>
  <c r="F155" i="1" s="1"/>
  <c r="C153" i="1"/>
  <c r="D154" i="1" l="1"/>
  <c r="E155" i="1" s="1"/>
  <c r="F156" i="1" s="1"/>
  <c r="C154" i="1"/>
  <c r="C155" i="1" l="1"/>
  <c r="D155" i="1"/>
  <c r="E156" i="1" s="1"/>
  <c r="F157" i="1" s="1"/>
  <c r="C156" i="1" l="1"/>
  <c r="D156" i="1"/>
  <c r="E157" i="1" s="1"/>
  <c r="F158" i="1" s="1"/>
  <c r="C157" i="1" l="1"/>
  <c r="D157" i="1"/>
  <c r="E158" i="1" s="1"/>
  <c r="F159" i="1" s="1"/>
  <c r="C158" i="1" l="1"/>
  <c r="D158" i="1"/>
  <c r="E159" i="1" s="1"/>
  <c r="F160" i="1" s="1"/>
  <c r="C159" i="1" l="1"/>
  <c r="D159" i="1"/>
  <c r="E160" i="1" s="1"/>
  <c r="F161" i="1" s="1"/>
  <c r="C160" i="1" l="1"/>
  <c r="D160" i="1"/>
  <c r="E161" i="1" s="1"/>
  <c r="F162" i="1" s="1"/>
  <c r="C161" i="1" l="1"/>
  <c r="D161" i="1"/>
  <c r="E162" i="1" s="1"/>
  <c r="F163" i="1" s="1"/>
  <c r="C162" i="1" l="1"/>
  <c r="D162" i="1"/>
  <c r="E163" i="1" s="1"/>
  <c r="F164" i="1" s="1"/>
  <c r="C163" i="1" l="1"/>
  <c r="D163" i="1"/>
  <c r="E164" i="1" s="1"/>
  <c r="F165" i="1" s="1"/>
  <c r="C164" i="1" l="1"/>
  <c r="D164" i="1"/>
  <c r="E165" i="1" s="1"/>
  <c r="F166" i="1" s="1"/>
  <c r="C165" i="1" l="1"/>
  <c r="D165" i="1"/>
  <c r="E166" i="1" s="1"/>
  <c r="F167" i="1" s="1"/>
  <c r="C166" i="1" l="1"/>
  <c r="D166" i="1"/>
  <c r="E167" i="1" s="1"/>
  <c r="F168" i="1" s="1"/>
  <c r="C167" i="1" l="1"/>
  <c r="D167" i="1"/>
  <c r="E168" i="1" s="1"/>
  <c r="F169" i="1" s="1"/>
  <c r="C168" i="1" l="1"/>
  <c r="D168" i="1"/>
  <c r="E169" i="1" s="1"/>
  <c r="F170" i="1" s="1"/>
  <c r="C169" i="1" l="1"/>
  <c r="D169" i="1"/>
  <c r="E170" i="1" s="1"/>
  <c r="F171" i="1" s="1"/>
  <c r="C170" i="1" l="1"/>
  <c r="D170" i="1"/>
  <c r="E171" i="1" s="1"/>
  <c r="F172" i="1" s="1"/>
  <c r="C171" i="1" l="1"/>
  <c r="D171" i="1"/>
  <c r="E172" i="1" s="1"/>
  <c r="F173" i="1" s="1"/>
  <c r="C172" i="1" l="1"/>
  <c r="D172" i="1"/>
  <c r="E173" i="1" s="1"/>
  <c r="F174" i="1" s="1"/>
  <c r="C173" i="1" l="1"/>
  <c r="D173" i="1"/>
  <c r="E174" i="1" s="1"/>
  <c r="F175" i="1" s="1"/>
  <c r="C174" i="1" l="1"/>
  <c r="D174" i="1"/>
  <c r="E175" i="1" s="1"/>
  <c r="F176" i="1" s="1"/>
  <c r="C175" i="1" l="1"/>
  <c r="D175" i="1"/>
  <c r="E176" i="1" s="1"/>
  <c r="F177" i="1" s="1"/>
  <c r="C176" i="1" l="1"/>
  <c r="D176" i="1"/>
  <c r="E177" i="1" s="1"/>
  <c r="F178" i="1" s="1"/>
  <c r="C177" i="1" l="1"/>
  <c r="D177" i="1"/>
  <c r="E178" i="1" s="1"/>
  <c r="F179" i="1" s="1"/>
  <c r="C178" i="1" l="1"/>
  <c r="D178" i="1"/>
  <c r="E179" i="1" s="1"/>
  <c r="F180" i="1" s="1"/>
  <c r="C179" i="1" l="1"/>
  <c r="D179" i="1"/>
  <c r="E180" i="1" s="1"/>
  <c r="F181" i="1" s="1"/>
  <c r="C180" i="1" l="1"/>
  <c r="D180" i="1"/>
  <c r="E181" i="1" s="1"/>
  <c r="F182" i="1" s="1"/>
  <c r="C181" i="1" l="1"/>
  <c r="D181" i="1"/>
  <c r="E182" i="1" s="1"/>
  <c r="F183" i="1" s="1"/>
  <c r="C182" i="1" l="1"/>
  <c r="D182" i="1"/>
  <c r="E183" i="1" s="1"/>
  <c r="F184" i="1" s="1"/>
  <c r="C183" i="1" l="1"/>
  <c r="D183" i="1"/>
  <c r="E184" i="1" s="1"/>
  <c r="F185" i="1" s="1"/>
  <c r="C184" i="1" l="1"/>
  <c r="D184" i="1"/>
  <c r="E185" i="1" s="1"/>
  <c r="F186" i="1" s="1"/>
  <c r="C185" i="1" l="1"/>
  <c r="D185" i="1"/>
  <c r="E186" i="1" s="1"/>
  <c r="F187" i="1" s="1"/>
  <c r="C186" i="1" l="1"/>
  <c r="D186" i="1"/>
  <c r="E187" i="1" s="1"/>
  <c r="F188" i="1" s="1"/>
  <c r="C187" i="1" l="1"/>
  <c r="D187" i="1"/>
  <c r="E188" i="1" s="1"/>
  <c r="F189" i="1" s="1"/>
  <c r="C188" i="1" l="1"/>
  <c r="D188" i="1"/>
  <c r="E189" i="1" s="1"/>
  <c r="F190" i="1" s="1"/>
  <c r="C189" i="1" l="1"/>
  <c r="D189" i="1"/>
  <c r="E190" i="1" s="1"/>
  <c r="F191" i="1" s="1"/>
  <c r="C190" i="1" l="1"/>
  <c r="D190" i="1"/>
  <c r="E191" i="1" s="1"/>
  <c r="F192" i="1" s="1"/>
  <c r="C191" i="1" l="1"/>
  <c r="D191" i="1"/>
  <c r="E192" i="1" s="1"/>
  <c r="F193" i="1" s="1"/>
  <c r="C192" i="1" l="1"/>
  <c r="D192" i="1"/>
  <c r="E193" i="1" s="1"/>
  <c r="F194" i="1" s="1"/>
  <c r="C193" i="1" l="1"/>
  <c r="D193" i="1"/>
  <c r="E194" i="1" s="1"/>
  <c r="F195" i="1" s="1"/>
  <c r="C194" i="1" l="1"/>
  <c r="D194" i="1"/>
  <c r="E195" i="1" s="1"/>
  <c r="F196" i="1" s="1"/>
  <c r="C195" i="1" l="1"/>
  <c r="D195" i="1"/>
  <c r="E196" i="1" s="1"/>
  <c r="F197" i="1" s="1"/>
  <c r="C196" i="1" l="1"/>
  <c r="D196" i="1"/>
  <c r="E197" i="1" s="1"/>
  <c r="F198" i="1" s="1"/>
  <c r="C197" i="1" l="1"/>
  <c r="D197" i="1"/>
  <c r="E198" i="1" s="1"/>
  <c r="F199" i="1" s="1"/>
  <c r="C198" i="1" l="1"/>
  <c r="D198" i="1"/>
  <c r="E199" i="1" s="1"/>
  <c r="F200" i="1" s="1"/>
  <c r="C199" i="1" l="1"/>
  <c r="D199" i="1"/>
  <c r="E200" i="1" s="1"/>
  <c r="F201" i="1" s="1"/>
  <c r="C200" i="1" l="1"/>
  <c r="D200" i="1"/>
  <c r="E201" i="1" s="1"/>
  <c r="F202" i="1" s="1"/>
  <c r="C201" i="1" l="1"/>
  <c r="D201" i="1"/>
  <c r="E202" i="1" s="1"/>
  <c r="F203" i="1" s="1"/>
  <c r="C202" i="1" l="1"/>
  <c r="D202" i="1"/>
  <c r="E203" i="1" s="1"/>
  <c r="F204" i="1" s="1"/>
  <c r="C203" i="1" l="1"/>
  <c r="D203" i="1"/>
  <c r="E204" i="1" s="1"/>
  <c r="F205" i="1" s="1"/>
  <c r="C204" i="1" l="1"/>
  <c r="D204" i="1"/>
  <c r="E205" i="1" s="1"/>
  <c r="F206" i="1" s="1"/>
  <c r="C205" i="1" l="1"/>
  <c r="D205" i="1"/>
  <c r="E206" i="1" s="1"/>
  <c r="F207" i="1" s="1"/>
  <c r="C206" i="1" l="1"/>
  <c r="D206" i="1"/>
  <c r="E207" i="1" s="1"/>
  <c r="F208" i="1" s="1"/>
  <c r="C207" i="1" l="1"/>
  <c r="D207" i="1"/>
  <c r="E208" i="1" s="1"/>
  <c r="F209" i="1" s="1"/>
  <c r="C208" i="1" l="1"/>
  <c r="D208" i="1"/>
  <c r="E209" i="1" s="1"/>
  <c r="F210" i="1" s="1"/>
  <c r="C209" i="1" l="1"/>
  <c r="D209" i="1"/>
  <c r="E210" i="1" s="1"/>
  <c r="F211" i="1" s="1"/>
  <c r="C210" i="1" l="1"/>
  <c r="D210" i="1"/>
  <c r="E211" i="1" s="1"/>
  <c r="F212" i="1" s="1"/>
  <c r="C211" i="1" l="1"/>
  <c r="D211" i="1"/>
  <c r="E212" i="1" s="1"/>
  <c r="F213" i="1" s="1"/>
  <c r="C212" i="1" l="1"/>
  <c r="D212" i="1"/>
  <c r="E213" i="1" s="1"/>
  <c r="F214" i="1" s="1"/>
  <c r="C213" i="1" l="1"/>
  <c r="D213" i="1"/>
  <c r="E214" i="1" s="1"/>
  <c r="F215" i="1" s="1"/>
  <c r="C214" i="1" l="1"/>
  <c r="D214" i="1"/>
  <c r="E215" i="1" s="1"/>
  <c r="F216" i="1" s="1"/>
  <c r="D215" i="1" l="1"/>
  <c r="E216" i="1" s="1"/>
  <c r="F217" i="1" s="1"/>
  <c r="C215" i="1"/>
  <c r="C216" i="1" l="1"/>
  <c r="D216" i="1"/>
  <c r="E217" i="1" s="1"/>
  <c r="F218" i="1" s="1"/>
  <c r="D217" i="1" l="1"/>
  <c r="E218" i="1" s="1"/>
  <c r="F219" i="1" s="1"/>
  <c r="C217" i="1"/>
  <c r="C218" i="1" l="1"/>
  <c r="D218" i="1"/>
  <c r="E219" i="1" s="1"/>
  <c r="F220" i="1" s="1"/>
  <c r="D219" i="1" l="1"/>
  <c r="E220" i="1" s="1"/>
  <c r="F221" i="1" s="1"/>
  <c r="C219" i="1"/>
  <c r="C220" i="1" l="1"/>
  <c r="D220" i="1"/>
  <c r="E221" i="1" s="1"/>
  <c r="F222" i="1" s="1"/>
  <c r="D221" i="1" l="1"/>
  <c r="E222" i="1" s="1"/>
  <c r="F223" i="1" s="1"/>
  <c r="C221" i="1"/>
  <c r="C222" i="1" l="1"/>
  <c r="D222" i="1"/>
  <c r="E223" i="1" s="1"/>
  <c r="F224" i="1" s="1"/>
  <c r="D223" i="1" l="1"/>
  <c r="E224" i="1" s="1"/>
  <c r="F225" i="1" s="1"/>
  <c r="C223" i="1"/>
  <c r="C224" i="1" l="1"/>
  <c r="D224" i="1"/>
  <c r="E225" i="1" s="1"/>
  <c r="F226" i="1" s="1"/>
  <c r="D225" i="1" l="1"/>
  <c r="E226" i="1" s="1"/>
  <c r="F227" i="1" s="1"/>
  <c r="C225" i="1"/>
  <c r="C226" i="1" l="1"/>
  <c r="D226" i="1"/>
  <c r="E227" i="1" s="1"/>
  <c r="F228" i="1" s="1"/>
  <c r="D227" i="1" l="1"/>
  <c r="E228" i="1" s="1"/>
  <c r="F229" i="1" s="1"/>
  <c r="C227" i="1"/>
  <c r="C228" i="1" l="1"/>
  <c r="D228" i="1"/>
  <c r="E229" i="1" s="1"/>
  <c r="F230" i="1" s="1"/>
  <c r="D229" i="1" l="1"/>
  <c r="E230" i="1" s="1"/>
  <c r="F231" i="1" s="1"/>
  <c r="C229" i="1"/>
  <c r="C230" i="1" l="1"/>
  <c r="D230" i="1"/>
  <c r="E231" i="1" s="1"/>
  <c r="F232" i="1" s="1"/>
  <c r="D231" i="1" l="1"/>
  <c r="E232" i="1" s="1"/>
  <c r="F233" i="1" s="1"/>
  <c r="C231" i="1"/>
  <c r="C232" i="1" l="1"/>
  <c r="D232" i="1"/>
  <c r="E233" i="1" s="1"/>
  <c r="F234" i="1" s="1"/>
  <c r="D233" i="1" l="1"/>
  <c r="E234" i="1" s="1"/>
  <c r="F235" i="1" s="1"/>
  <c r="C233" i="1"/>
  <c r="C234" i="1" l="1"/>
  <c r="D234" i="1"/>
  <c r="E235" i="1" s="1"/>
  <c r="F236" i="1" s="1"/>
  <c r="D235" i="1" l="1"/>
  <c r="E236" i="1" s="1"/>
  <c r="F237" i="1" s="1"/>
  <c r="C235" i="1"/>
  <c r="C236" i="1" l="1"/>
  <c r="D236" i="1"/>
  <c r="E237" i="1" s="1"/>
  <c r="F238" i="1" s="1"/>
  <c r="D237" i="1" l="1"/>
  <c r="E238" i="1" s="1"/>
  <c r="F239" i="1" s="1"/>
  <c r="C237" i="1"/>
  <c r="C238" i="1" l="1"/>
  <c r="D238" i="1"/>
  <c r="E239" i="1" s="1"/>
  <c r="F240" i="1" s="1"/>
  <c r="D239" i="1" l="1"/>
  <c r="E240" i="1" s="1"/>
  <c r="F241" i="1" s="1"/>
  <c r="C239" i="1"/>
  <c r="C240" i="1" l="1"/>
  <c r="D240" i="1"/>
  <c r="E241" i="1" s="1"/>
  <c r="F242" i="1" s="1"/>
  <c r="D241" i="1" l="1"/>
  <c r="E242" i="1" s="1"/>
  <c r="F243" i="1" s="1"/>
  <c r="C241" i="1"/>
  <c r="C242" i="1" l="1"/>
  <c r="D242" i="1"/>
  <c r="E243" i="1" s="1"/>
  <c r="F244" i="1" s="1"/>
  <c r="D243" i="1" l="1"/>
  <c r="E244" i="1" s="1"/>
  <c r="F245" i="1" s="1"/>
  <c r="C243" i="1"/>
  <c r="C244" i="1" l="1"/>
  <c r="D244" i="1"/>
  <c r="E245" i="1" s="1"/>
  <c r="F246" i="1" s="1"/>
  <c r="D245" i="1" l="1"/>
  <c r="E246" i="1" s="1"/>
  <c r="F247" i="1" s="1"/>
  <c r="C245" i="1"/>
  <c r="C246" i="1" l="1"/>
  <c r="D246" i="1"/>
  <c r="E247" i="1" s="1"/>
  <c r="F248" i="1" s="1"/>
  <c r="D247" i="1" l="1"/>
  <c r="E248" i="1" s="1"/>
  <c r="F249" i="1" s="1"/>
  <c r="C247" i="1"/>
  <c r="C248" i="1" l="1"/>
  <c r="D248" i="1"/>
  <c r="E249" i="1" s="1"/>
  <c r="F250" i="1" s="1"/>
  <c r="D249" i="1" l="1"/>
  <c r="E250" i="1" s="1"/>
  <c r="F251" i="1" s="1"/>
  <c r="C249" i="1"/>
  <c r="C250" i="1" l="1"/>
  <c r="D250" i="1"/>
  <c r="E251" i="1" s="1"/>
  <c r="F252" i="1" s="1"/>
  <c r="D251" i="1" l="1"/>
  <c r="E252" i="1" s="1"/>
  <c r="F253" i="1" s="1"/>
  <c r="C251" i="1"/>
  <c r="D252" i="1" l="1"/>
  <c r="E253" i="1" s="1"/>
  <c r="F254" i="1" s="1"/>
  <c r="C252" i="1"/>
  <c r="C253" i="1" l="1"/>
  <c r="D253" i="1"/>
  <c r="E254" i="1" s="1"/>
  <c r="F255" i="1" s="1"/>
  <c r="D254" i="1" l="1"/>
  <c r="E255" i="1" s="1"/>
  <c r="F256" i="1" s="1"/>
  <c r="C254" i="1"/>
  <c r="C255" i="1" l="1"/>
  <c r="D255" i="1"/>
  <c r="E256" i="1" s="1"/>
  <c r="F257" i="1" s="1"/>
  <c r="D256" i="1" l="1"/>
  <c r="E257" i="1" s="1"/>
  <c r="F258" i="1" s="1"/>
  <c r="C256" i="1"/>
  <c r="C257" i="1" l="1"/>
  <c r="D257" i="1"/>
  <c r="E258" i="1" s="1"/>
  <c r="F259" i="1" s="1"/>
  <c r="D258" i="1" l="1"/>
  <c r="E259" i="1" s="1"/>
  <c r="F260" i="1" s="1"/>
  <c r="C258" i="1"/>
  <c r="C259" i="1" l="1"/>
  <c r="D259" i="1"/>
  <c r="E260" i="1" s="1"/>
  <c r="F261" i="1" s="1"/>
  <c r="D260" i="1" l="1"/>
  <c r="E261" i="1" s="1"/>
  <c r="F262" i="1" s="1"/>
  <c r="C260" i="1"/>
  <c r="C261" i="1" l="1"/>
  <c r="D261" i="1"/>
  <c r="E262" i="1" s="1"/>
  <c r="F263" i="1" s="1"/>
  <c r="D262" i="1" l="1"/>
  <c r="E263" i="1" s="1"/>
  <c r="F264" i="1" s="1"/>
  <c r="C262" i="1"/>
  <c r="C263" i="1" l="1"/>
  <c r="D263" i="1"/>
  <c r="E264" i="1" s="1"/>
  <c r="F265" i="1" s="1"/>
  <c r="D264" i="1" l="1"/>
  <c r="E265" i="1" s="1"/>
  <c r="F266" i="1" s="1"/>
  <c r="C264" i="1"/>
  <c r="D265" i="1" l="1"/>
  <c r="E266" i="1" s="1"/>
  <c r="F267" i="1" s="1"/>
  <c r="C265" i="1"/>
  <c r="C266" i="1" l="1"/>
  <c r="D266" i="1"/>
  <c r="E267" i="1" s="1"/>
  <c r="F268" i="1" s="1"/>
  <c r="D267" i="1" l="1"/>
  <c r="E268" i="1" s="1"/>
  <c r="F269" i="1" s="1"/>
  <c r="C267" i="1"/>
  <c r="D268" i="1" l="1"/>
  <c r="E269" i="1" s="1"/>
  <c r="F270" i="1" s="1"/>
  <c r="C268" i="1"/>
  <c r="C269" i="1" l="1"/>
  <c r="D269" i="1"/>
  <c r="E270" i="1" s="1"/>
  <c r="F271" i="1" s="1"/>
  <c r="D270" i="1" l="1"/>
  <c r="E271" i="1" s="1"/>
  <c r="F272" i="1" s="1"/>
  <c r="C270" i="1"/>
  <c r="C271" i="1" l="1"/>
  <c r="D271" i="1"/>
  <c r="E272" i="1" s="1"/>
  <c r="F273" i="1" s="1"/>
  <c r="D272" i="1" l="1"/>
  <c r="E273" i="1" s="1"/>
  <c r="F274" i="1" s="1"/>
  <c r="C272" i="1"/>
  <c r="D273" i="1" l="1"/>
  <c r="E274" i="1" s="1"/>
  <c r="F275" i="1" s="1"/>
  <c r="C273" i="1"/>
  <c r="C274" i="1" l="1"/>
  <c r="D274" i="1"/>
  <c r="E275" i="1" s="1"/>
  <c r="F276" i="1" s="1"/>
  <c r="D275" i="1" l="1"/>
  <c r="E276" i="1" s="1"/>
  <c r="F277" i="1" s="1"/>
  <c r="C275" i="1"/>
  <c r="D276" i="1" l="1"/>
  <c r="E277" i="1" s="1"/>
  <c r="F278" i="1" s="1"/>
  <c r="C276" i="1"/>
  <c r="D277" i="1" l="1"/>
  <c r="E278" i="1" s="1"/>
  <c r="F279" i="1" s="1"/>
  <c r="C277" i="1"/>
  <c r="C278" i="1" l="1"/>
  <c r="D278" i="1"/>
  <c r="E279" i="1" s="1"/>
  <c r="F280" i="1" s="1"/>
  <c r="D279" i="1" l="1"/>
  <c r="E280" i="1" s="1"/>
  <c r="F281" i="1" s="1"/>
  <c r="C279" i="1"/>
  <c r="C280" i="1" l="1"/>
  <c r="D280" i="1"/>
  <c r="E281" i="1" s="1"/>
  <c r="F282" i="1" s="1"/>
  <c r="D281" i="1" l="1"/>
  <c r="E282" i="1" s="1"/>
  <c r="F283" i="1" s="1"/>
  <c r="C281" i="1"/>
  <c r="D282" i="1" l="1"/>
  <c r="E283" i="1" s="1"/>
  <c r="F284" i="1" s="1"/>
  <c r="C282" i="1"/>
  <c r="D283" i="1" l="1"/>
  <c r="E284" i="1" s="1"/>
  <c r="F285" i="1" s="1"/>
  <c r="C283" i="1"/>
  <c r="C284" i="1" l="1"/>
  <c r="D284" i="1"/>
  <c r="E285" i="1" s="1"/>
  <c r="F286" i="1" s="1"/>
  <c r="D285" i="1" l="1"/>
  <c r="E286" i="1" s="1"/>
  <c r="F287" i="1" s="1"/>
  <c r="C285" i="1"/>
  <c r="C286" i="1" l="1"/>
  <c r="D286" i="1"/>
  <c r="E287" i="1" s="1"/>
  <c r="F288" i="1" s="1"/>
  <c r="D287" i="1" l="1"/>
  <c r="E288" i="1" s="1"/>
  <c r="F289" i="1" s="1"/>
  <c r="C287" i="1"/>
  <c r="D288" i="1" l="1"/>
  <c r="E289" i="1" s="1"/>
  <c r="F290" i="1" s="1"/>
  <c r="C288" i="1"/>
  <c r="C289" i="1" l="1"/>
  <c r="D289" i="1"/>
  <c r="E290" i="1" s="1"/>
  <c r="F291" i="1" s="1"/>
  <c r="D290" i="1" l="1"/>
  <c r="E291" i="1" s="1"/>
  <c r="F292" i="1" s="1"/>
  <c r="C290" i="1"/>
  <c r="D291" i="1" l="1"/>
  <c r="E292" i="1" s="1"/>
  <c r="F293" i="1" s="1"/>
  <c r="C291" i="1"/>
  <c r="D292" i="1" l="1"/>
  <c r="E293" i="1" s="1"/>
  <c r="F294" i="1" s="1"/>
  <c r="C292" i="1"/>
  <c r="C293" i="1" l="1"/>
  <c r="D293" i="1"/>
  <c r="E294" i="1" s="1"/>
  <c r="F295" i="1" s="1"/>
  <c r="D294" i="1" l="1"/>
  <c r="E295" i="1" s="1"/>
  <c r="F296" i="1" s="1"/>
  <c r="C294" i="1"/>
  <c r="D295" i="1" l="1"/>
  <c r="E296" i="1" s="1"/>
  <c r="F297" i="1" s="1"/>
  <c r="C295" i="1"/>
  <c r="C296" i="1" l="1"/>
  <c r="D296" i="1"/>
  <c r="E297" i="1" s="1"/>
  <c r="F298" i="1" s="1"/>
  <c r="D297" i="1" l="1"/>
  <c r="E298" i="1" s="1"/>
  <c r="F299" i="1" s="1"/>
  <c r="C297" i="1"/>
  <c r="D298" i="1" l="1"/>
  <c r="E299" i="1" s="1"/>
  <c r="F300" i="1" s="1"/>
  <c r="C298" i="1"/>
  <c r="C299" i="1" l="1"/>
  <c r="D299" i="1"/>
  <c r="E300" i="1" s="1"/>
  <c r="F301" i="1" s="1"/>
  <c r="D300" i="1" l="1"/>
  <c r="E301" i="1" s="1"/>
  <c r="F302" i="1" s="1"/>
  <c r="C300" i="1"/>
  <c r="D301" i="1" l="1"/>
  <c r="E302" i="1" s="1"/>
  <c r="F303" i="1" s="1"/>
  <c r="C301" i="1"/>
  <c r="C302" i="1" l="1"/>
  <c r="D302" i="1"/>
  <c r="E303" i="1" s="1"/>
  <c r="F304" i="1" s="1"/>
  <c r="D303" i="1" l="1"/>
  <c r="E304" i="1" s="1"/>
  <c r="F305" i="1" s="1"/>
  <c r="C303" i="1"/>
  <c r="D304" i="1" l="1"/>
  <c r="E305" i="1" s="1"/>
  <c r="F306" i="1" s="1"/>
  <c r="C304" i="1"/>
  <c r="C305" i="1" l="1"/>
  <c r="D305" i="1"/>
  <c r="E306" i="1" s="1"/>
  <c r="F307" i="1" s="1"/>
  <c r="D306" i="1" l="1"/>
  <c r="E307" i="1" s="1"/>
  <c r="F308" i="1" s="1"/>
  <c r="C306" i="1"/>
  <c r="C307" i="1" l="1"/>
  <c r="D307" i="1"/>
  <c r="E308" i="1" s="1"/>
  <c r="F309" i="1" s="1"/>
  <c r="C308" i="1" l="1"/>
  <c r="D308" i="1"/>
  <c r="E309" i="1" s="1"/>
  <c r="F310" i="1" s="1"/>
  <c r="C309" i="1" l="1"/>
  <c r="D309" i="1"/>
  <c r="E310" i="1" s="1"/>
  <c r="F311" i="1" s="1"/>
  <c r="C310" i="1" l="1"/>
  <c r="D310" i="1"/>
  <c r="E311" i="1" s="1"/>
  <c r="R5" i="1" s="1"/>
  <c r="C311" i="1" l="1"/>
  <c r="R7" i="1" s="1"/>
  <c r="D311" i="1"/>
  <c r="R6" i="1" l="1"/>
  <c r="R8" i="1"/>
</calcChain>
</file>

<file path=xl/sharedStrings.xml><?xml version="1.0" encoding="utf-8"?>
<sst xmlns="http://schemas.openxmlformats.org/spreadsheetml/2006/main" count="23" uniqueCount="23">
  <si>
    <t>Ro</t>
  </si>
  <si>
    <t>Beta</t>
  </si>
  <si>
    <t>days</t>
  </si>
  <si>
    <t>Población vulnerable</t>
  </si>
  <si>
    <t>Incubación</t>
  </si>
  <si>
    <t>Infectados</t>
  </si>
  <si>
    <t>Curados / muertos</t>
  </si>
  <si>
    <t>Casos Reportados</t>
  </si>
  <si>
    <t>Población</t>
  </si>
  <si>
    <t>marzo</t>
  </si>
  <si>
    <t>Máximo de casos simultaneos</t>
  </si>
  <si>
    <t>abril</t>
  </si>
  <si>
    <t>Muertes</t>
  </si>
  <si>
    <t>mayo</t>
  </si>
  <si>
    <t>casos Totales</t>
  </si>
  <si>
    <t>junio</t>
  </si>
  <si>
    <t>% población</t>
  </si>
  <si>
    <t>sept</t>
  </si>
  <si>
    <t>Blog: El Mundo en Perspectiva - Portafolio.co</t>
  </si>
  <si>
    <t>http://blogs.portafolio.co/el-mundo-en-perspectiva/</t>
  </si>
  <si>
    <t>Gama</t>
  </si>
  <si>
    <t>Sigma</t>
  </si>
  <si>
    <t>Casos iniciales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</si>
</sst>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* #,##0.00_-;\-* #,##0.00_-;_-* &quot;-&quot;_-;_-@_-"/>
    <numFmt numFmtId="165" formatCode="_-* #,##0.00000_-;\-* #,##0.00000_-;_-* &quot;-&quot;_-;_-@_-"/>
    <numFmt numFmtId="166" formatCode="0.0%"/>
    <numFmt numFmtId="167" formatCode="_-* #,##0.000_-;\-* #,##0.0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12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1" fontId="2" fillId="0" borderId="2" xfId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1" fontId="0" fillId="0" borderId="1" xfId="1" applyFont="1" applyBorder="1" applyAlignment="1" applyProtection="1">
      <alignment horizontal="center"/>
    </xf>
    <xf numFmtId="41" fontId="0" fillId="0" borderId="6" xfId="1" applyFont="1" applyBorder="1" applyAlignment="1" applyProtection="1">
      <alignment horizontal="center"/>
    </xf>
    <xf numFmtId="14" fontId="0" fillId="3" borderId="7" xfId="0" applyNumberFormat="1" applyFill="1" applyBorder="1" applyAlignment="1" applyProtection="1">
      <alignment horizontal="center"/>
    </xf>
    <xf numFmtId="14" fontId="0" fillId="3" borderId="8" xfId="0" applyNumberFormat="1" applyFill="1" applyBorder="1" applyAlignment="1" applyProtection="1">
      <alignment horizontal="center"/>
    </xf>
    <xf numFmtId="14" fontId="0" fillId="3" borderId="9" xfId="0" applyNumberFormat="1" applyFill="1" applyBorder="1" applyAlignment="1" applyProtection="1">
      <alignment horizontal="center"/>
    </xf>
    <xf numFmtId="14" fontId="0" fillId="4" borderId="7" xfId="0" applyNumberFormat="1" applyFill="1" applyBorder="1" applyAlignment="1" applyProtection="1">
      <alignment horizontal="center"/>
    </xf>
    <xf numFmtId="14" fontId="0" fillId="4" borderId="8" xfId="0" applyNumberFormat="1" applyFill="1" applyBorder="1" applyAlignment="1" applyProtection="1">
      <alignment horizontal="center"/>
    </xf>
    <xf numFmtId="14" fontId="0" fillId="4" borderId="10" xfId="0" applyNumberFormat="1" applyFill="1" applyBorder="1" applyAlignment="1" applyProtection="1">
      <alignment horizontal="center"/>
    </xf>
    <xf numFmtId="14" fontId="0" fillId="2" borderId="7" xfId="0" applyNumberFormat="1" applyFill="1" applyBorder="1" applyAlignment="1" applyProtection="1">
      <alignment horizontal="center"/>
    </xf>
    <xf numFmtId="14" fontId="0" fillId="2" borderId="8" xfId="0" applyNumberFormat="1" applyFill="1" applyBorder="1" applyAlignment="1" applyProtection="1">
      <alignment horizontal="center"/>
    </xf>
    <xf numFmtId="14" fontId="0" fillId="2" borderId="9" xfId="0" applyNumberFormat="1" applyFill="1" applyBorder="1" applyAlignment="1" applyProtection="1">
      <alignment horizontal="center"/>
    </xf>
    <xf numFmtId="14" fontId="0" fillId="2" borderId="10" xfId="0" applyNumberFormat="1" applyFill="1" applyBorder="1" applyAlignment="1" applyProtection="1">
      <alignment horizontal="center"/>
    </xf>
    <xf numFmtId="14" fontId="0" fillId="2" borderId="11" xfId="0" applyNumberFormat="1" applyFill="1" applyBorder="1" applyAlignment="1" applyProtection="1">
      <alignment horizontal="center"/>
    </xf>
    <xf numFmtId="14" fontId="0" fillId="2" borderId="12" xfId="0" applyNumberFormat="1" applyFill="1" applyBorder="1" applyAlignment="1" applyProtection="1">
      <alignment horizontal="center"/>
    </xf>
    <xf numFmtId="14" fontId="0" fillId="5" borderId="7" xfId="0" applyNumberFormat="1" applyFill="1" applyBorder="1" applyAlignment="1" applyProtection="1">
      <alignment horizontal="center"/>
    </xf>
    <xf numFmtId="14" fontId="0" fillId="5" borderId="8" xfId="0" applyNumberFormat="1" applyFill="1" applyBorder="1" applyAlignment="1" applyProtection="1">
      <alignment horizontal="center"/>
    </xf>
    <xf numFmtId="14" fontId="0" fillId="5" borderId="9" xfId="0" applyNumberFormat="1" applyFill="1" applyBorder="1" applyAlignment="1" applyProtection="1">
      <alignment horizontal="center"/>
    </xf>
    <xf numFmtId="14" fontId="0" fillId="6" borderId="7" xfId="0" applyNumberFormat="1" applyFill="1" applyBorder="1" applyAlignment="1" applyProtection="1">
      <alignment horizontal="center"/>
    </xf>
    <xf numFmtId="14" fontId="0" fillId="6" borderId="8" xfId="0" applyNumberFormat="1" applyFill="1" applyBorder="1" applyAlignment="1" applyProtection="1">
      <alignment horizontal="center"/>
    </xf>
    <xf numFmtId="14" fontId="0" fillId="6" borderId="9" xfId="0" applyNumberForma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41" fontId="0" fillId="0" borderId="18" xfId="1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 vertical="center"/>
    </xf>
    <xf numFmtId="41" fontId="0" fillId="0" borderId="21" xfId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165" fontId="0" fillId="0" borderId="16" xfId="1" applyNumberFormat="1" applyFont="1" applyBorder="1" applyAlignment="1" applyProtection="1">
      <alignment horizontal="center" vertical="center"/>
    </xf>
    <xf numFmtId="167" fontId="0" fillId="0" borderId="16" xfId="1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12" fontId="0" fillId="0" borderId="21" xfId="0" applyNumberFormat="1" applyBorder="1" applyAlignment="1" applyProtection="1">
      <alignment horizontal="center"/>
    </xf>
    <xf numFmtId="12" fontId="0" fillId="0" borderId="16" xfId="0" applyNumberFormat="1" applyBorder="1" applyAlignment="1" applyProtection="1">
      <alignment horizontal="center"/>
    </xf>
    <xf numFmtId="12" fontId="0" fillId="0" borderId="19" xfId="0" applyNumberForma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 wrapText="1"/>
    </xf>
    <xf numFmtId="41" fontId="0" fillId="0" borderId="21" xfId="1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41" fontId="0" fillId="0" borderId="16" xfId="1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166" fontId="0" fillId="0" borderId="19" xfId="2" applyNumberFormat="1" applyFont="1" applyBorder="1" applyAlignment="1" applyProtection="1">
      <alignment horizontal="center"/>
    </xf>
    <xf numFmtId="17" fontId="0" fillId="0" borderId="2" xfId="0" applyNumberFormat="1" applyBorder="1" applyAlignment="1" applyProtection="1">
      <alignment horizontal="center"/>
    </xf>
    <xf numFmtId="41" fontId="0" fillId="0" borderId="0" xfId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1" fontId="0" fillId="0" borderId="0" xfId="0" applyNumberForma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4" fontId="0" fillId="2" borderId="20" xfId="1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2" borderId="15" xfId="1" applyNumberFormat="1" applyFont="1" applyFill="1" applyBorder="1" applyAlignment="1" applyProtection="1">
      <alignment horizontal="center"/>
      <protection locked="0"/>
    </xf>
    <xf numFmtId="166" fontId="0" fillId="0" borderId="0" xfId="2" applyNumberFormat="1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7" fontId="0" fillId="0" borderId="0" xfId="0" applyNumberFormat="1" applyAlignment="1" applyProtection="1">
      <alignment horizontal="center"/>
      <protection locked="0"/>
    </xf>
    <xf numFmtId="41" fontId="0" fillId="2" borderId="19" xfId="1" applyFont="1" applyFill="1" applyBorder="1" applyAlignment="1" applyProtection="1">
      <alignment horizontal="center" vertical="center"/>
      <protection locked="0"/>
    </xf>
    <xf numFmtId="164" fontId="0" fillId="2" borderId="17" xfId="1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</xf>
    <xf numFmtId="0" fontId="3" fillId="0" borderId="0" xfId="3" applyAlignment="1" applyProtection="1">
      <alignment horizontal="left"/>
      <protection locked="0"/>
    </xf>
    <xf numFmtId="10" fontId="0" fillId="7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41" fontId="0" fillId="0" borderId="0" xfId="1" applyFont="1" applyAlignment="1" applyProtection="1">
      <alignment horizontal="center"/>
    </xf>
  </cellXfs>
  <cellStyles count="4">
    <cellStyle name="Hipervínculo" xfId="3" builtinId="8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Proyección de Covid-19 para 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547637276316269E-2"/>
          <c:y val="0.11406768348409289"/>
          <c:w val="0.91782084251663776"/>
          <c:h val="0.72912326482588885"/>
        </c:manualLayout>
      </c:layout>
      <c:areaChart>
        <c:grouping val="standard"/>
        <c:varyColors val="0"/>
        <c:ser>
          <c:idx val="0"/>
          <c:order val="0"/>
          <c:tx>
            <c:strRef>
              <c:f>Colombia!$E$4:$E$5</c:f>
              <c:strCache>
                <c:ptCount val="2"/>
                <c:pt idx="1">
                  <c:v>Infectados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Colombia!$A$6:$A$276</c:f>
              <c:numCache>
                <c:formatCode>m/d/yyyy</c:formatCode>
                <c:ptCount val="27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</c:numCache>
            </c:numRef>
          </c:cat>
          <c:val>
            <c:numRef>
              <c:f>Colombia!$E$6:$E$276</c:f>
              <c:numCache>
                <c:formatCode>_(* #,##0_);_(* \(#,##0\);_(* "-"_);_(@_)</c:formatCode>
                <c:ptCount val="271"/>
                <c:pt idx="0">
                  <c:v>5</c:v>
                </c:pt>
                <c:pt idx="1">
                  <c:v>23.939393939393938</c:v>
                </c:pt>
                <c:pt idx="2">
                  <c:v>38.301003110040696</c:v>
                </c:pt>
                <c:pt idx="3">
                  <c:v>49.868686306143616</c:v>
                </c:pt>
                <c:pt idx="4">
                  <c:v>59.825392169756718</c:v>
                </c:pt>
                <c:pt idx="5">
                  <c:v>68.963710396433058</c:v>
                </c:pt>
                <c:pt idx="6">
                  <c:v>77.823459811225405</c:v>
                </c:pt>
                <c:pt idx="7">
                  <c:v>86.781675330506246</c:v>
                </c:pt>
                <c:pt idx="8">
                  <c:v>96.111547540725809</c:v>
                </c:pt>
                <c:pt idx="9">
                  <c:v>106.02112020062242</c:v>
                </c:pt>
                <c:pt idx="10">
                  <c:v>116.67879953605089</c:v>
                </c:pt>
                <c:pt idx="11">
                  <c:v>128.2302810777208</c:v>
                </c:pt>
                <c:pt idx="12">
                  <c:v>140.80990228059028</c:v>
                </c:pt>
                <c:pt idx="13">
                  <c:v>154.54838680650244</c:v>
                </c:pt>
                <c:pt idx="14">
                  <c:v>169.57826632842597</c:v>
                </c:pt>
                <c:pt idx="15">
                  <c:v>186.0378221865825</c:v>
                </c:pt>
                <c:pt idx="16">
                  <c:v>204.0741000696994</c:v>
                </c:pt>
                <c:pt idx="17">
                  <c:v>223.84536251436626</c:v>
                </c:pt>
                <c:pt idx="18">
                  <c:v>245.52322143750121</c:v>
                </c:pt>
                <c:pt idx="19">
                  <c:v>269.2946133188795</c:v>
                </c:pt>
                <c:pt idx="20">
                  <c:v>295.36372814133415</c:v>
                </c:pt>
                <c:pt idx="21">
                  <c:v>323.95397006085307</c:v>
                </c:pt>
                <c:pt idx="22">
                  <c:v>355.3100066812982</c:v>
                </c:pt>
                <c:pt idx="23">
                  <c:v>389.69995061820055</c:v>
                </c:pt>
                <c:pt idx="24">
                  <c:v>427.41770906214947</c:v>
                </c:pt>
                <c:pt idx="25">
                  <c:v>468.78553254389624</c:v>
                </c:pt>
                <c:pt idx="26">
                  <c:v>514.15679192367895</c:v>
                </c:pt>
                <c:pt idx="27">
                  <c:v>563.91901204101828</c:v>
                </c:pt>
                <c:pt idx="28">
                  <c:v>618.49719099540187</c:v>
                </c:pt>
                <c:pt idx="29">
                  <c:v>678.35743538195834</c:v>
                </c:pt>
                <c:pt idx="30">
                  <c:v>744.01094379147469</c:v>
                </c:pt>
                <c:pt idx="31">
                  <c:v>816.01837338753694</c:v>
                </c:pt>
                <c:pt idx="32">
                  <c:v>887.49074620294436</c:v>
                </c:pt>
                <c:pt idx="33">
                  <c:v>960.25660836862767</c:v>
                </c:pt>
                <c:pt idx="34">
                  <c:v>1035.6736910687571</c:v>
                </c:pt>
                <c:pt idx="35">
                  <c:v>1114.7899174360571</c:v>
                </c:pt>
                <c:pt idx="36">
                  <c:v>1198.4529833693991</c:v>
                </c:pt>
                <c:pt idx="37">
                  <c:v>1287.3851877544046</c:v>
                </c:pt>
                <c:pt idx="38">
                  <c:v>1382.2347987299668</c:v>
                </c:pt>
                <c:pt idx="39">
                  <c:v>1483.6115965833185</c:v>
                </c:pt>
                <c:pt idx="40">
                  <c:v>1592.1117670480342</c:v>
                </c:pt>
                <c:pt idx="41">
                  <c:v>1708.3356499188872</c:v>
                </c:pt>
                <c:pt idx="42">
                  <c:v>1832.9007189798349</c:v>
                </c:pt>
                <c:pt idx="43">
                  <c:v>1966.4514056914425</c:v>
                </c:pt>
                <c:pt idx="44">
                  <c:v>2109.6668627788131</c:v>
                </c:pt>
                <c:pt idx="45">
                  <c:v>2263.2674148755218</c:v>
                </c:pt>
                <c:pt idx="46">
                  <c:v>2428.0202076344458</c:v>
                </c:pt>
                <c:pt idx="47">
                  <c:v>2604.7444076228048</c:v>
                </c:pt>
                <c:pt idx="48">
                  <c:v>2794.3161981198859</c:v>
                </c:pt>
                <c:pt idx="49">
                  <c:v>2997.6737438828377</c:v>
                </c:pt>
                <c:pt idx="50">
                  <c:v>3215.8222497076904</c:v>
                </c:pt>
                <c:pt idx="51">
                  <c:v>3449.8392055247818</c:v>
                </c:pt>
                <c:pt idx="52">
                  <c:v>3700.8798896463104</c:v>
                </c:pt>
                <c:pt idx="53">
                  <c:v>3970.1831881238445</c:v>
                </c:pt>
                <c:pt idx="54">
                  <c:v>4259.0777796064431</c:v>
                </c:pt>
                <c:pt idx="55">
                  <c:v>4568.9887300156333</c:v>
                </c:pt>
                <c:pt idx="56">
                  <c:v>4901.4445386922816</c:v>
                </c:pt>
                <c:pt idx="57">
                  <c:v>5258.0846766951636</c:v>
                </c:pt>
                <c:pt idx="58">
                  <c:v>5640.6676581531028</c:v>
                </c:pt>
                <c:pt idx="59">
                  <c:v>6051.0796866648034</c:v>
                </c:pt>
                <c:pt idx="60">
                  <c:v>6491.3439204853985</c:v>
                </c:pt>
                <c:pt idx="61">
                  <c:v>6963.6304024930041</c:v>
                </c:pt>
                <c:pt idx="62">
                  <c:v>7404.815370342666</c:v>
                </c:pt>
                <c:pt idx="63">
                  <c:v>7829.0371220341149</c:v>
                </c:pt>
                <c:pt idx="64">
                  <c:v>8246.4725466779728</c:v>
                </c:pt>
                <c:pt idx="65">
                  <c:v>8664.5198058926471</c:v>
                </c:pt>
                <c:pt idx="66">
                  <c:v>9088.6313937210907</c:v>
                </c:pt>
                <c:pt idx="67">
                  <c:v>9522.9010835277531</c:v>
                </c:pt>
                <c:pt idx="68">
                  <c:v>9970.4776328101689</c:v>
                </c:pt>
                <c:pt idx="69">
                  <c:v>10433.856547903535</c:v>
                </c:pt>
                <c:pt idx="70">
                  <c:v>10915.08602600747</c:v>
                </c:pt>
                <c:pt idx="71">
                  <c:v>11415.912502088511</c:v>
                </c:pt>
                <c:pt idx="72">
                  <c:v>11937.883702602014</c:v>
                </c:pt>
                <c:pt idx="73">
                  <c:v>12482.421810011609</c:v>
                </c:pt>
                <c:pt idx="74">
                  <c:v>13050.875612377626</c:v>
                </c:pt>
                <c:pt idx="75">
                  <c:v>13644.557886629351</c:v>
                </c:pt>
                <c:pt idx="76">
                  <c:v>14264.772415727921</c:v>
                </c:pt>
                <c:pt idx="77">
                  <c:v>14912.833738699497</c:v>
                </c:pt>
                <c:pt idx="78">
                  <c:v>15590.081816505528</c:v>
                </c:pt>
                <c:pt idx="79">
                  <c:v>16297.893151894774</c:v>
                </c:pt>
                <c:pt idx="80">
                  <c:v>17037.689447478147</c:v>
                </c:pt>
                <c:pt idx="81">
                  <c:v>17810.944566771181</c:v>
                </c:pt>
                <c:pt idx="82">
                  <c:v>18619.190338076256</c:v>
                </c:pt>
                <c:pt idx="83">
                  <c:v>19464.02158282034</c:v>
                </c:pt>
                <c:pt idx="84">
                  <c:v>20347.100638606214</c:v>
                </c:pt>
                <c:pt idx="85">
                  <c:v>21270.161568895557</c:v>
                </c:pt>
                <c:pt idx="86">
                  <c:v>22235.014196148102</c:v>
                </c:pt>
                <c:pt idx="87">
                  <c:v>23243.54805651306</c:v>
                </c:pt>
                <c:pt idx="88">
                  <c:v>24297.736346963466</c:v>
                </c:pt>
                <c:pt idx="89">
                  <c:v>25399.639916671262</c:v>
                </c:pt>
                <c:pt idx="90">
                  <c:v>26551.411341040137</c:v>
                </c:pt>
                <c:pt idx="91">
                  <c:v>27755.299107454081</c:v>
                </c:pt>
                <c:pt idx="92">
                  <c:v>29013.651935272104</c:v>
                </c:pt>
                <c:pt idx="93">
                  <c:v>30204.68934382272</c:v>
                </c:pt>
                <c:pt idx="94">
                  <c:v>31356.489336774757</c:v>
                </c:pt>
                <c:pt idx="95">
                  <c:v>32489.488163112495</c:v>
                </c:pt>
                <c:pt idx="96">
                  <c:v>33618.646142699487</c:v>
                </c:pt>
                <c:pt idx="97">
                  <c:v>34755.002375295568</c:v>
                </c:pt>
                <c:pt idx="98">
                  <c:v>35906.790849141777</c:v>
                </c:pt>
                <c:pt idx="99">
                  <c:v>37080.241766769097</c:v>
                </c:pt>
                <c:pt idx="100">
                  <c:v>38280.156953759426</c:v>
                </c:pt>
                <c:pt idx="101">
                  <c:v>39510.323130634781</c:v>
                </c:pt>
                <c:pt idx="102">
                  <c:v>40773.808823837127</c:v>
                </c:pt>
                <c:pt idx="103">
                  <c:v>42073.177769945563</c:v>
                </c:pt>
                <c:pt idx="104">
                  <c:v>43410.642393160742</c:v>
                </c:pt>
                <c:pt idx="105">
                  <c:v>44788.1742799575</c:v>
                </c:pt>
                <c:pt idx="106">
                  <c:v>46207.583797628387</c:v>
                </c:pt>
                <c:pt idx="107">
                  <c:v>47670.577574799026</c:v>
                </c:pt>
                <c:pt idx="108">
                  <c:v>49178.800101209839</c:v>
                </c:pt>
                <c:pt idx="109">
                  <c:v>50733.863937909788</c:v>
                </c:pt>
                <c:pt idx="110">
                  <c:v>52337.371761406976</c:v>
                </c:pt>
                <c:pt idx="111">
                  <c:v>53990.932555533625</c:v>
                </c:pt>
                <c:pt idx="112">
                  <c:v>55696.173611802056</c:v>
                </c:pt>
                <c:pt idx="113">
                  <c:v>57454.749530361521</c:v>
                </c:pt>
                <c:pt idx="114">
                  <c:v>59268.349077283136</c:v>
                </c:pt>
                <c:pt idx="115">
                  <c:v>61138.700512460389</c:v>
                </c:pt>
                <c:pt idx="116">
                  <c:v>63067.575829114088</c:v>
                </c:pt>
                <c:pt idx="117">
                  <c:v>65056.794221498523</c:v>
                </c:pt>
                <c:pt idx="118">
                  <c:v>67108.225008113252</c:v>
                </c:pt>
                <c:pt idx="119">
                  <c:v>69223.790173624569</c:v>
                </c:pt>
                <c:pt idx="120">
                  <c:v>71405.466646679328</c:v>
                </c:pt>
                <c:pt idx="121">
                  <c:v>73655.288397748416</c:v>
                </c:pt>
                <c:pt idx="122">
                  <c:v>75975.348417402507</c:v>
                </c:pt>
                <c:pt idx="123">
                  <c:v>78367.800618370442</c:v>
                </c:pt>
                <c:pt idx="124">
                  <c:v>80834.86169247255</c:v>
                </c:pt>
                <c:pt idx="125">
                  <c:v>83378.812944702702</c:v>
                </c:pt>
                <c:pt idx="126">
                  <c:v>86002.002120381512</c:v>
                </c:pt>
                <c:pt idx="127">
                  <c:v>88706.845236720837</c:v>
                </c:pt>
                <c:pt idx="128">
                  <c:v>91495.82842682481</c:v>
                </c:pt>
                <c:pt idx="129">
                  <c:v>94371.509801746157</c:v>
                </c:pt>
                <c:pt idx="130">
                  <c:v>97336.521334459379</c:v>
                </c:pt>
                <c:pt idx="131">
                  <c:v>100393.57076831904</c:v>
                </c:pt>
                <c:pt idx="132">
                  <c:v>103545.44355160889</c:v>
                </c:pt>
                <c:pt idx="133">
                  <c:v>106795.00479905952</c:v>
                </c:pt>
                <c:pt idx="134">
                  <c:v>110145.20128065045</c:v>
                </c:pt>
                <c:pt idx="135">
                  <c:v>113599.0634375661</c:v>
                </c:pt>
                <c:pt idx="136">
                  <c:v>117159.70742481024</c:v>
                </c:pt>
                <c:pt idx="137">
                  <c:v>120830.33717967174</c:v>
                </c:pt>
                <c:pt idx="138">
                  <c:v>124614.24651495984</c:v>
                </c:pt>
                <c:pt idx="139">
                  <c:v>128514.82123567384</c:v>
                </c:pt>
                <c:pt idx="140">
                  <c:v>132535.54127753127</c:v>
                </c:pt>
                <c:pt idx="141">
                  <c:v>136679.98286554299</c:v>
                </c:pt>
                <c:pt idx="142">
                  <c:v>140951.82069058702</c:v>
                </c:pt>
                <c:pt idx="143">
                  <c:v>145354.83010169203</c:v>
                </c:pt>
                <c:pt idx="144">
                  <c:v>149892.88931149241</c:v>
                </c:pt>
                <c:pt idx="145">
                  <c:v>154569.98161205812</c:v>
                </c:pt>
                <c:pt idx="146">
                  <c:v>159390.19759803041</c:v>
                </c:pt>
                <c:pt idx="147">
                  <c:v>164357.73739371041</c:v>
                </c:pt>
                <c:pt idx="148">
                  <c:v>169476.91288044583</c:v>
                </c:pt>
                <c:pt idx="149">
                  <c:v>174752.14992034511</c:v>
                </c:pt>
                <c:pt idx="150">
                  <c:v>180187.99057201314</c:v>
                </c:pt>
                <c:pt idx="151">
                  <c:v>185789.09529364985</c:v>
                </c:pt>
                <c:pt idx="152">
                  <c:v>191560.24512848014</c:v>
                </c:pt>
                <c:pt idx="153">
                  <c:v>197506.34386709071</c:v>
                </c:pt>
                <c:pt idx="154">
                  <c:v>203632.42018083474</c:v>
                </c:pt>
                <c:pt idx="155">
                  <c:v>209943.62972002933</c:v>
                </c:pt>
                <c:pt idx="156">
                  <c:v>216445.257170211</c:v>
                </c:pt>
                <c:pt idx="157">
                  <c:v>223142.71825923145</c:v>
                </c:pt>
                <c:pt idx="158">
                  <c:v>230041.56170746894</c:v>
                </c:pt>
                <c:pt idx="159">
                  <c:v>237147.47111289779</c:v>
                </c:pt>
                <c:pt idx="160">
                  <c:v>244466.26676220063</c:v>
                </c:pt>
                <c:pt idx="161">
                  <c:v>252003.9073585232</c:v>
                </c:pt>
                <c:pt idx="162">
                  <c:v>259766.49165586109</c:v>
                </c:pt>
                <c:pt idx="163">
                  <c:v>267760.25998942804</c:v>
                </c:pt>
                <c:pt idx="164">
                  <c:v>275991.5956906901</c:v>
                </c:pt>
                <c:pt idx="165">
                  <c:v>284467.02637505491</c:v>
                </c:pt>
                <c:pt idx="166">
                  <c:v>293193.22508948337</c:v>
                </c:pt>
                <c:pt idx="167">
                  <c:v>302177.01130653947</c:v>
                </c:pt>
                <c:pt idx="168">
                  <c:v>311425.35175061552</c:v>
                </c:pt>
                <c:pt idx="169">
                  <c:v>320945.36104126269</c:v>
                </c:pt>
                <c:pt idx="170">
                  <c:v>330744.30213772174</c:v>
                </c:pt>
                <c:pt idx="171">
                  <c:v>340829.58656788734</c:v>
                </c:pt>
                <c:pt idx="172">
                  <c:v>351208.77442405099</c:v>
                </c:pt>
                <c:pt idx="173">
                  <c:v>361889.57410685398</c:v>
                </c:pt>
                <c:pt idx="174">
                  <c:v>372879.84179794457</c:v>
                </c:pt>
                <c:pt idx="175">
                  <c:v>384187.58064087364</c:v>
                </c:pt>
                <c:pt idx="176">
                  <c:v>395820.93960878206</c:v>
                </c:pt>
                <c:pt idx="177">
                  <c:v>407788.21203643497</c:v>
                </c:pt>
                <c:pt idx="178">
                  <c:v>420097.83379314269</c:v>
                </c:pt>
                <c:pt idx="179">
                  <c:v>432758.38107208128</c:v>
                </c:pt>
                <c:pt idx="180">
                  <c:v>445778.56777048844</c:v>
                </c:pt>
                <c:pt idx="181">
                  <c:v>459167.24243416887</c:v>
                </c:pt>
                <c:pt idx="182">
                  <c:v>472933.38473869965</c:v>
                </c:pt>
                <c:pt idx="183">
                  <c:v>487086.10147868725</c:v>
                </c:pt>
                <c:pt idx="184">
                  <c:v>501634.62203539873</c:v>
                </c:pt>
                <c:pt idx="185">
                  <c:v>511833.58966341033</c:v>
                </c:pt>
                <c:pt idx="186">
                  <c:v>518749.39966633561</c:v>
                </c:pt>
                <c:pt idx="187">
                  <c:v>523187.33648582373</c:v>
                </c:pt>
                <c:pt idx="188">
                  <c:v>525755.53169499245</c:v>
                </c:pt>
                <c:pt idx="189">
                  <c:v>526913.25373707048</c:v>
                </c:pt>
                <c:pt idx="190">
                  <c:v>527007.36763573508</c:v>
                </c:pt>
                <c:pt idx="191">
                  <c:v>526299.86295052862</c:v>
                </c:pt>
                <c:pt idx="192">
                  <c:v>524988.63830258162</c:v>
                </c:pt>
                <c:pt idx="193">
                  <c:v>523223.19466374314</c:v>
                </c:pt>
                <c:pt idx="194">
                  <c:v>521116.48478023935</c:v>
                </c:pt>
                <c:pt idx="195">
                  <c:v>518753.86045494699</c:v>
                </c:pt>
                <c:pt idx="196">
                  <c:v>516199.82865647122</c:v>
                </c:pt>
                <c:pt idx="197">
                  <c:v>513503.15321387176</c:v>
                </c:pt>
                <c:pt idx="198">
                  <c:v>510700.70733845339</c:v>
                </c:pt>
                <c:pt idx="199">
                  <c:v>507820.38292672799</c:v>
                </c:pt>
                <c:pt idx="200">
                  <c:v>504883.28764258348</c:v>
                </c:pt>
                <c:pt idx="201">
                  <c:v>501905.40418853809</c:v>
                </c:pt>
                <c:pt idx="202">
                  <c:v>498898.84345389332</c:v>
                </c:pt>
                <c:pt idx="203">
                  <c:v>495872.79097323155</c:v>
                </c:pt>
                <c:pt idx="204">
                  <c:v>492834.22177664447</c:v>
                </c:pt>
                <c:pt idx="205">
                  <c:v>489788.44032676209</c:v>
                </c:pt>
                <c:pt idx="206">
                  <c:v>486739.48835520138</c:v>
                </c:pt>
                <c:pt idx="207">
                  <c:v>483690.45292889694</c:v>
                </c:pt>
                <c:pt idx="208">
                  <c:v>480643.69916182139</c:v>
                </c:pt>
                <c:pt idx="209">
                  <c:v>477601.04601092759</c:v>
                </c:pt>
                <c:pt idx="210">
                  <c:v>474563.89908194134</c:v>
                </c:pt>
                <c:pt idx="211">
                  <c:v>471533.35096244409</c:v>
                </c:pt>
                <c:pt idx="212">
                  <c:v>468510.25702587486</c:v>
                </c:pt>
                <c:pt idx="213">
                  <c:v>465495.29270631791</c:v>
                </c:pt>
                <c:pt idx="214">
                  <c:v>462488.99677595007</c:v>
                </c:pt>
                <c:pt idx="215">
                  <c:v>459491.80404831108</c:v>
                </c:pt>
                <c:pt idx="216">
                  <c:v>456504.07009317179</c:v>
                </c:pt>
                <c:pt idx="217">
                  <c:v>453526.08991629368</c:v>
                </c:pt>
                <c:pt idx="218">
                  <c:v>450558.11207963905</c:v>
                </c:pt>
                <c:pt idx="219">
                  <c:v>447600.34937673697</c:v>
                </c:pt>
                <c:pt idx="220">
                  <c:v>444652.98690532718</c:v>
                </c:pt>
                <c:pt idx="221">
                  <c:v>441716.18817349616</c:v>
                </c:pt>
                <c:pt idx="222">
                  <c:v>438790.09971997241</c:v>
                </c:pt>
                <c:pt idx="223">
                  <c:v>435874.85461173911</c:v>
                </c:pt>
                <c:pt idx="224">
                  <c:v>432970.57509335072</c:v>
                </c:pt>
                <c:pt idx="225">
                  <c:v>430077.37459527003</c:v>
                </c:pt>
                <c:pt idx="226">
                  <c:v>427195.35925787385</c:v>
                </c:pt>
                <c:pt idx="227">
                  <c:v>424324.62908949121</c:v>
                </c:pt>
                <c:pt idx="228">
                  <c:v>421465.27884791186</c:v>
                </c:pt>
                <c:pt idx="229">
                  <c:v>418617.39871294901</c:v>
                </c:pt>
                <c:pt idx="230">
                  <c:v>415781.07480112475</c:v>
                </c:pt>
                <c:pt idx="231">
                  <c:v>412956.38956106879</c:v>
                </c:pt>
                <c:pt idx="232">
                  <c:v>410143.42207879224</c:v>
                </c:pt>
                <c:pt idx="233">
                  <c:v>407342.24831487221</c:v>
                </c:pt>
                <c:pt idx="234">
                  <c:v>404552.94129019883</c:v>
                </c:pt>
                <c:pt idx="235">
                  <c:v>401775.57123286696</c:v>
                </c:pt>
                <c:pt idx="236">
                  <c:v>399010.20569572056</c:v>
                </c:pt>
                <c:pt idx="237">
                  <c:v>396256.90965173207</c:v>
                </c:pt>
                <c:pt idx="238">
                  <c:v>393515.74557264487</c:v>
                </c:pt>
                <c:pt idx="239">
                  <c:v>390786.77349497768</c:v>
                </c:pt>
                <c:pt idx="240">
                  <c:v>388070.0510764877</c:v>
                </c:pt>
                <c:pt idx="241">
                  <c:v>385365.63364543061</c:v>
                </c:pt>
                <c:pt idx="242">
                  <c:v>382673.57424438244</c:v>
                </c:pt>
                <c:pt idx="243">
                  <c:v>379993.92366995563</c:v>
                </c:pt>
                <c:pt idx="244">
                  <c:v>377326.73050941364</c:v>
                </c:pt>
                <c:pt idx="245">
                  <c:v>374672.0411749417</c:v>
                </c:pt>
                <c:pt idx="246">
                  <c:v>372029.89993614418</c:v>
                </c:pt>
                <c:pt idx="247">
                  <c:v>369400.3489511974</c:v>
                </c:pt>
                <c:pt idx="248">
                  <c:v>366783.42829698022</c:v>
                </c:pt>
                <c:pt idx="249">
                  <c:v>364179.17599842465</c:v>
                </c:pt>
                <c:pt idx="250">
                  <c:v>361587.62805726647</c:v>
                </c:pt>
                <c:pt idx="251">
                  <c:v>359008.81848033157</c:v>
                </c:pt>
                <c:pt idx="252">
                  <c:v>356442.77930745727</c:v>
                </c:pt>
                <c:pt idx="253">
                  <c:v>353889.54063912289</c:v>
                </c:pt>
                <c:pt idx="254">
                  <c:v>351349.13066384359</c:v>
                </c:pt>
                <c:pt idx="255">
                  <c:v>348821.57568536664</c:v>
                </c:pt>
                <c:pt idx="256">
                  <c:v>346306.90014969825</c:v>
                </c:pt>
                <c:pt idx="257">
                  <c:v>343805.12667198019</c:v>
                </c:pt>
                <c:pt idx="258">
                  <c:v>341316.27606322971</c:v>
                </c:pt>
                <c:pt idx="259">
                  <c:v>338840.36735695141</c:v>
                </c:pt>
                <c:pt idx="260">
                  <c:v>336377.41783562541</c:v>
                </c:pt>
                <c:pt idx="261">
                  <c:v>333927.44305707485</c:v>
                </c:pt>
                <c:pt idx="262">
                  <c:v>331490.45688071259</c:v>
                </c:pt>
                <c:pt idx="263">
                  <c:v>329066.47149366664</c:v>
                </c:pt>
                <c:pt idx="264">
                  <c:v>326655.49743678159</c:v>
                </c:pt>
                <c:pt idx="265">
                  <c:v>324257.54363049392</c:v>
                </c:pt>
                <c:pt idx="266">
                  <c:v>321872.61740057741</c:v>
                </c:pt>
                <c:pt idx="267">
                  <c:v>319500.72450375534</c:v>
                </c:pt>
                <c:pt idx="268">
                  <c:v>317141.86915317539</c:v>
                </c:pt>
                <c:pt idx="269">
                  <c:v>314796.05404374347</c:v>
                </c:pt>
                <c:pt idx="270">
                  <c:v>312463.28037731239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3-4DDD-B334-72268A1E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223080"/>
        <c:axId val="584231936"/>
      </c:areaChart>
      <c:scatterChart>
        <c:scatterStyle val="lineMarker"/>
        <c:varyColors val="0"/>
        <c:ser>
          <c:idx val="1"/>
          <c:order val="1"/>
          <c:tx>
            <c:strRef>
              <c:f>Colombia!$G$4:$G$5</c:f>
              <c:strCache>
                <c:ptCount val="2"/>
                <c:pt idx="1">
                  <c:v>Casos Reportados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</c:spPr>
          </c:marker>
          <c:xVal>
            <c:numRef>
              <c:f>Colombia!$A$6:$A$154</c:f>
              <c:numCache>
                <c:formatCode>m/d/yyyy</c:formatCode>
                <c:ptCount val="149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</c:numCache>
            </c:numRef>
          </c:xVal>
          <c:yVal>
            <c:numRef>
              <c:f>Colombia!$G$6:$G$154</c:f>
              <c:numCache>
                <c:formatCode>General</c:formatCode>
                <c:ptCount val="149"/>
                <c:pt idx="5">
                  <c:v>1</c:v>
                </c:pt>
                <c:pt idx="8">
                  <c:v>3</c:v>
                </c:pt>
                <c:pt idx="10">
                  <c:v>9</c:v>
                </c:pt>
                <c:pt idx="12">
                  <c:v>13</c:v>
                </c:pt>
                <c:pt idx="13">
                  <c:v>22</c:v>
                </c:pt>
                <c:pt idx="16">
                  <c:v>75</c:v>
                </c:pt>
                <c:pt idx="17">
                  <c:v>102</c:v>
                </c:pt>
                <c:pt idx="18">
                  <c:v>128</c:v>
                </c:pt>
                <c:pt idx="19">
                  <c:v>158</c:v>
                </c:pt>
                <c:pt idx="20">
                  <c:v>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E3-4DDD-B334-72268A1E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223080"/>
        <c:axId val="584231936"/>
      </c:scatterChart>
      <c:dateAx>
        <c:axId val="584223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1936"/>
        <c:crosses val="autoZero"/>
        <c:auto val="1"/>
        <c:lblOffset val="100"/>
        <c:baseTimeUnit val="days"/>
        <c:majorUnit val="30"/>
        <c:majorTimeUnit val="days"/>
      </c:dateAx>
      <c:valAx>
        <c:axId val="5842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621012205008186"/>
          <c:y val="0.14775981636774091"/>
          <c:w val="0.1971377573529946"/>
          <c:h val="6.56569689488965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Evolución del Coronavirus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Colombia!$C$5</c:f>
              <c:strCache>
                <c:ptCount val="1"/>
                <c:pt idx="0">
                  <c:v> Población vulnerable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Colombia!$A$6:$A$311</c:f>
              <c:numCache>
                <c:formatCode>m/d/yyyy</c:formatCode>
                <c:ptCount val="30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</c:numCache>
            </c:numRef>
          </c:cat>
          <c:val>
            <c:numRef>
              <c:f>Colombia!$C$6:$C$311</c:f>
              <c:numCache>
                <c:formatCode>_(* #,##0_);_(* \(#,##0\);_(* "-"_);_(@_)</c:formatCode>
                <c:ptCount val="306"/>
                <c:pt idx="0">
                  <c:v>49999895</c:v>
                </c:pt>
                <c:pt idx="1">
                  <c:v>49999893.834501281</c:v>
                </c:pt>
                <c:pt idx="2">
                  <c:v>49999888.254234821</c:v>
                </c:pt>
                <c:pt idx="3">
                  <c:v>49999879.326282024</c:v>
                </c:pt>
                <c:pt idx="4">
                  <c:v>49999867.701907679</c:v>
                </c:pt>
                <c:pt idx="5">
                  <c:v>49999853.756631717</c:v>
                </c:pt>
                <c:pt idx="6">
                  <c:v>49999837.681221768</c:v>
                </c:pt>
                <c:pt idx="7">
                  <c:v>49999819.540614039</c:v>
                </c:pt>
                <c:pt idx="8">
                  <c:v>49999799.311858296</c:v>
                </c:pt>
                <c:pt idx="9">
                  <c:v>49999776.908324085</c:v>
                </c:pt>
                <c:pt idx="10">
                  <c:v>49999752.194886521</c:v>
                </c:pt>
                <c:pt idx="11">
                  <c:v>49999724.997165948</c:v>
                </c:pt>
                <c:pt idx="12">
                  <c:v>49999695.106821939</c:v>
                </c:pt>
                <c:pt idx="13">
                  <c:v>49999662.284201041</c:v>
                </c:pt>
                <c:pt idx="14">
                  <c:v>49999626.259179376</c:v>
                </c:pt>
                <c:pt idx="15">
                  <c:v>49999586.730741434</c:v>
                </c:pt>
                <c:pt idx="16">
                  <c:v>49999543.365640149</c:v>
                </c:pt>
                <c:pt idx="17">
                  <c:v>49999495.796354294</c:v>
                </c:pt>
                <c:pt idx="18">
                  <c:v>49999443.618474282</c:v>
                </c:pt>
                <c:pt idx="19">
                  <c:v>49999386.387590982</c:v>
                </c:pt>
                <c:pt idx="20">
                  <c:v>49999323.615724206</c:v>
                </c:pt>
                <c:pt idx="21">
                  <c:v>49999254.767301701</c:v>
                </c:pt>
                <c:pt idx="22">
                  <c:v>49999179.254681274</c:v>
                </c:pt>
                <c:pt idx="23">
                  <c:v>49999096.43319542</c:v>
                </c:pt>
                <c:pt idx="24">
                  <c:v>49999005.595687672</c:v>
                </c:pt>
                <c:pt idx="25">
                  <c:v>49998905.966501534</c:v>
                </c:pt>
                <c:pt idx="26">
                  <c:v>49998796.694875613</c:v>
                </c:pt>
                <c:pt idx="27">
                  <c:v>49998676.847691886</c:v>
                </c:pt>
                <c:pt idx="28">
                  <c:v>49998545.401517287</c:v>
                </c:pt>
                <c:pt idx="29">
                  <c:v>49998401.233872138</c:v>
                </c:pt>
                <c:pt idx="30">
                  <c:v>49998243.113651931</c:v>
                </c:pt>
                <c:pt idx="31">
                  <c:v>49998108.710803278</c:v>
                </c:pt>
                <c:pt idx="32">
                  <c:v>49997961.300472789</c:v>
                </c:pt>
                <c:pt idx="33">
                  <c:v>49997800.979427628</c:v>
                </c:pt>
                <c:pt idx="34">
                  <c:v>49997627.514126621</c:v>
                </c:pt>
                <c:pt idx="35">
                  <c:v>49997440.425775759</c:v>
                </c:pt>
                <c:pt idx="36">
                  <c:v>49997239.046298251</c:v>
                </c:pt>
                <c:pt idx="37">
                  <c:v>49997022.554509304</c:v>
                </c:pt>
                <c:pt idx="38">
                  <c:v>49996789.998773366</c:v>
                </c:pt>
                <c:pt idx="39">
                  <c:v>49996540.310382716</c:v>
                </c:pt>
                <c:pt idx="40">
                  <c:v>49996272.310515955</c:v>
                </c:pt>
                <c:pt idx="41">
                  <c:v>49995984.712700441</c:v>
                </c:pt>
                <c:pt idx="42">
                  <c:v>49995676.122069418</c:v>
                </c:pt>
                <c:pt idx="43">
                  <c:v>49995345.032275476</c:v>
                </c:pt>
                <c:pt idx="44">
                  <c:v>49994989.820630722</c:v>
                </c:pt>
                <c:pt idx="45">
                  <c:v>49994608.741845965</c:v>
                </c:pt>
                <c:pt idx="46">
                  <c:v>49994199.920606405</c:v>
                </c:pt>
                <c:pt idx="47">
                  <c:v>49993761.3431288</c:v>
                </c:pt>
                <c:pt idx="48">
                  <c:v>49993290.847781658</c:v>
                </c:pt>
                <c:pt idx="49">
                  <c:v>49992786.114805572</c:v>
                </c:pt>
                <c:pt idx="50">
                  <c:v>49992244.655139849</c:v>
                </c:pt>
                <c:pt idx="51">
                  <c:v>49991663.798338808</c:v>
                </c:pt>
                <c:pt idx="52">
                  <c:v>49991040.67954471</c:v>
                </c:pt>
                <c:pt idx="53">
                  <c:v>49990372.225471221</c:v>
                </c:pt>
                <c:pt idx="54">
                  <c:v>49989655.139341071</c:v>
                </c:pt>
                <c:pt idx="55">
                  <c:v>49988885.884712651</c:v>
                </c:pt>
                <c:pt idx="56">
                  <c:v>49988060.66812253</c:v>
                </c:pt>
                <c:pt idx="57">
                  <c:v>49987175.420463346</c:v>
                </c:pt>
                <c:pt idx="58">
                  <c:v>49986225.77700945</c:v>
                </c:pt>
                <c:pt idx="59">
                  <c:v>49985207.055995479</c:v>
                </c:pt>
                <c:pt idx="60">
                  <c:v>49984114.235645533</c:v>
                </c:pt>
                <c:pt idx="61">
                  <c:v>49983282.276476137</c:v>
                </c:pt>
                <c:pt idx="62">
                  <c:v>49982389.801850297</c:v>
                </c:pt>
                <c:pt idx="63">
                  <c:v>49981440.800906062</c:v>
                </c:pt>
                <c:pt idx="64">
                  <c:v>49980437.450763904</c:v>
                </c:pt>
                <c:pt idx="65">
                  <c:v>49979380.624340035</c:v>
                </c:pt>
                <c:pt idx="66">
                  <c:v>49978270.246562324</c:v>
                </c:pt>
                <c:pt idx="67">
                  <c:v>49977105.543803439</c:v>
                </c:pt>
                <c:pt idx="68">
                  <c:v>49975885.218078993</c:v>
                </c:pt>
                <c:pt idx="69">
                  <c:v>49974607.568218105</c:v>
                </c:pt>
                <c:pt idx="70">
                  <c:v>49973270.573637582</c:v>
                </c:pt>
                <c:pt idx="71">
                  <c:v>49971871.9517214</c:v>
                </c:pt>
                <c:pt idx="72">
                  <c:v>49970409.196547642</c:v>
                </c:pt>
                <c:pt idx="73">
                  <c:v>49968879.604410313</c:v>
                </c:pt>
                <c:pt idx="74">
                  <c:v>49967280.28996776</c:v>
                </c:pt>
                <c:pt idx="75">
                  <c:v>49965608.195711985</c:v>
                </c:pt>
                <c:pt idx="76">
                  <c:v>49963860.096652068</c:v>
                </c:pt>
                <c:pt idx="77">
                  <c:v>49962032.601541065</c:v>
                </c:pt>
                <c:pt idx="78">
                  <c:v>49960122.151578411</c:v>
                </c:pt>
                <c:pt idx="79">
                  <c:v>49958125.017240189</c:v>
                </c:pt>
                <c:pt idx="80">
                  <c:v>49956037.293692499</c:v>
                </c:pt>
                <c:pt idx="81">
                  <c:v>49953854.8951042</c:v>
                </c:pt>
                <c:pt idx="82">
                  <c:v>49951573.548077449</c:v>
                </c:pt>
                <c:pt idx="83">
                  <c:v>49949188.784345195</c:v>
                </c:pt>
                <c:pt idx="84">
                  <c:v>49946695.932836108</c:v>
                </c:pt>
                <c:pt idx="85">
                  <c:v>49944090.111172743</c:v>
                </c:pt>
                <c:pt idx="86">
                  <c:v>49941366.216644339</c:v>
                </c:pt>
                <c:pt idx="87">
                  <c:v>49938518.916678183</c:v>
                </c:pt>
                <c:pt idx="88">
                  <c:v>49935542.638820976</c:v>
                </c:pt>
                <c:pt idx="89">
                  <c:v>49932431.560232818</c:v>
                </c:pt>
                <c:pt idx="90">
                  <c:v>49929179.596689761</c:v>
                </c:pt>
                <c:pt idx="91">
                  <c:v>49925780.391086191</c:v>
                </c:pt>
                <c:pt idx="92">
                  <c:v>49922873.317726903</c:v>
                </c:pt>
                <c:pt idx="93">
                  <c:v>49919834.622195333</c:v>
                </c:pt>
                <c:pt idx="94">
                  <c:v>49916671.377936192</c:v>
                </c:pt>
                <c:pt idx="95">
                  <c:v>49913387.717291877</c:v>
                </c:pt>
                <c:pt idx="96">
                  <c:v>49909985.632495888</c:v>
                </c:pt>
                <c:pt idx="97">
                  <c:v>49906465.549672179</c:v>
                </c:pt>
                <c:pt idx="98">
                  <c:v>49902826.739891641</c:v>
                </c:pt>
                <c:pt idx="99">
                  <c:v>49899067.613256961</c:v>
                </c:pt>
                <c:pt idx="100">
                  <c:v>49895185.929010034</c:v>
                </c:pt>
                <c:pt idx="101">
                  <c:v>49891178.945341647</c:v>
                </c:pt>
                <c:pt idx="102">
                  <c:v>49887043.525897942</c:v>
                </c:pt>
                <c:pt idx="103">
                  <c:v>49882776.215180084</c:v>
                </c:pt>
                <c:pt idx="104">
                  <c:v>49878373.291589819</c:v>
                </c:pt>
                <c:pt idx="105">
                  <c:v>49873830.804402165</c:v>
                </c:pt>
                <c:pt idx="106">
                  <c:v>49869144.599172637</c:v>
                </c:pt>
                <c:pt idx="107">
                  <c:v>49864310.33481323</c:v>
                </c:pt>
                <c:pt idx="108">
                  <c:v>49859323.494657926</c:v>
                </c:pt>
                <c:pt idx="109">
                  <c:v>49854179.393182419</c:v>
                </c:pt>
                <c:pt idx="110">
                  <c:v>49848873.179572485</c:v>
                </c:pt>
                <c:pt idx="111">
                  <c:v>49843399.838997342</c:v>
                </c:pt>
                <c:pt idx="112">
                  <c:v>49837754.192202143</c:v>
                </c:pt>
                <c:pt idx="113">
                  <c:v>49831930.89385967</c:v>
                </c:pt>
                <c:pt idx="114">
                  <c:v>49825924.429996476</c:v>
                </c:pt>
                <c:pt idx="115">
                  <c:v>49819729.1147191</c:v>
                </c:pt>
                <c:pt idx="116">
                  <c:v>49813339.086401708</c:v>
                </c:pt>
                <c:pt idx="117">
                  <c:v>49806748.303450383</c:v>
                </c:pt>
                <c:pt idx="118">
                  <c:v>49799950.539726146</c:v>
                </c:pt>
                <c:pt idx="119">
                  <c:v>49792939.379685141</c:v>
                </c:pt>
                <c:pt idx="120">
                  <c:v>49785708.21327728</c:v>
                </c:pt>
                <c:pt idx="121">
                  <c:v>49778250.230632588</c:v>
                </c:pt>
                <c:pt idx="122">
                  <c:v>49770558.416555651</c:v>
                </c:pt>
                <c:pt idx="123">
                  <c:v>49762625.544842452</c:v>
                </c:pt>
                <c:pt idx="124">
                  <c:v>49754444.172429278</c:v>
                </c:pt>
                <c:pt idx="125">
                  <c:v>49746006.633380473</c:v>
                </c:pt>
                <c:pt idx="126">
                  <c:v>49737305.032719292</c:v>
                </c:pt>
                <c:pt idx="127">
                  <c:v>49728331.240104847</c:v>
                </c:pt>
                <c:pt idx="128">
                  <c:v>49719076.883356884</c:v>
                </c:pt>
                <c:pt idx="129">
                  <c:v>49709533.341829486</c:v>
                </c:pt>
                <c:pt idx="130">
                  <c:v>49699691.739634365</c:v>
                </c:pt>
                <c:pt idx="131">
                  <c:v>49689542.938714087</c:v>
                </c:pt>
                <c:pt idx="132">
                  <c:v>49679077.531765565</c:v>
                </c:pt>
                <c:pt idx="133">
                  <c:v>49668285.835013971</c:v>
                </c:pt>
                <c:pt idx="134">
                  <c:v>49657157.880837515</c:v>
                </c:pt>
                <c:pt idx="135">
                  <c:v>49645683.410243511</c:v>
                </c:pt>
                <c:pt idx="136">
                  <c:v>49633851.865196399</c:v>
                </c:pt>
                <c:pt idx="137">
                  <c:v>49621652.38079872</c:v>
                </c:pt>
                <c:pt idx="138">
                  <c:v>49609073.777326167</c:v>
                </c:pt>
                <c:pt idx="139">
                  <c:v>49596104.552118331</c:v>
                </c:pt>
                <c:pt idx="140">
                  <c:v>49582732.871327072</c:v>
                </c:pt>
                <c:pt idx="141">
                  <c:v>49568946.561524719</c:v>
                </c:pt>
                <c:pt idx="142">
                  <c:v>49554733.101175018</c:v>
                </c:pt>
                <c:pt idx="143">
                  <c:v>49540079.611969888</c:v>
                </c:pt>
                <c:pt idx="144">
                  <c:v>49524972.850035854</c:v>
                </c:pt>
                <c:pt idx="145">
                  <c:v>49509399.197014391</c:v>
                </c:pt>
                <c:pt idx="146">
                  <c:v>49493344.651021019</c:v>
                </c:pt>
                <c:pt idx="147">
                  <c:v>49476794.817488752</c:v>
                </c:pt>
                <c:pt idx="148">
                  <c:v>49459734.899901979</c:v>
                </c:pt>
                <c:pt idx="149">
                  <c:v>49442149.690427743</c:v>
                </c:pt>
                <c:pt idx="150">
                  <c:v>49424023.560452037</c:v>
                </c:pt>
                <c:pt idx="151">
                  <c:v>49405340.451029643</c:v>
                </c:pt>
                <c:pt idx="152">
                  <c:v>49386083.863256767</c:v>
                </c:pt>
                <c:pt idx="153">
                  <c:v>49366236.848576806</c:v>
                </c:pt>
                <c:pt idx="154">
                  <c:v>49345781.999030434</c:v>
                </c:pt>
                <c:pt idx="155">
                  <c:v>49324701.437462226</c:v>
                </c:pt>
                <c:pt idx="156">
                  <c:v>49302976.807697251</c:v>
                </c:pt>
                <c:pt idx="157">
                  <c:v>49280589.264702007</c:v>
                </c:pt>
                <c:pt idx="158">
                  <c:v>49257519.464745484</c:v>
                </c:pt>
                <c:pt idx="159">
                  <c:v>49233747.555577293</c:v>
                </c:pt>
                <c:pt idx="160">
                  <c:v>49209253.166641176</c:v>
                </c:pt>
                <c:pt idx="161">
                  <c:v>49184015.399343684</c:v>
                </c:pt>
                <c:pt idx="162">
                  <c:v>49158012.817399174</c:v>
                </c:pt>
                <c:pt idx="163">
                  <c:v>49131223.437273964</c:v>
                </c:pt>
                <c:pt idx="164">
                  <c:v>49103624.718754038</c:v>
                </c:pt>
                <c:pt idx="165">
                  <c:v>49075193.555662446</c:v>
                </c:pt>
                <c:pt idx="166">
                  <c:v>49045906.266754277</c:v>
                </c:pt>
                <c:pt idx="167">
                  <c:v>49015738.58681906</c:v>
                </c:pt>
                <c:pt idx="168">
                  <c:v>48984665.658022247</c:v>
                </c:pt>
                <c:pt idx="169">
                  <c:v>48952662.021519586</c:v>
                </c:pt>
                <c:pt idx="170">
                  <c:v>48919701.60938023</c:v>
                </c:pt>
                <c:pt idx="171">
                  <c:v>48885757.736856639</c:v>
                </c:pt>
                <c:pt idx="172">
                  <c:v>48850803.09504158</c:v>
                </c:pt>
                <c:pt idx="173">
                  <c:v>48814809.743954919</c:v>
                </c:pt>
                <c:pt idx="174">
                  <c:v>48777749.106105238</c:v>
                </c:pt>
                <c:pt idx="175">
                  <c:v>48739591.960573889</c:v>
                </c:pt>
                <c:pt idx="176">
                  <c:v>48700308.437671602</c:v>
                </c:pt>
                <c:pt idx="177">
                  <c:v>48659868.014220476</c:v>
                </c:pt>
                <c:pt idx="178">
                  <c:v>48618239.509516738</c:v>
                </c:pt>
                <c:pt idx="179">
                  <c:v>48575391.082032576</c:v>
                </c:pt>
                <c:pt idx="180">
                  <c:v>48531290.226918027</c:v>
                </c:pt>
                <c:pt idx="181">
                  <c:v>48485903.774366818</c:v>
                </c:pt>
                <c:pt idx="182">
                  <c:v>48439197.888912961</c:v>
                </c:pt>
                <c:pt idx="183">
                  <c:v>48391138.069727719</c:v>
                </c:pt>
                <c:pt idx="184">
                  <c:v>48366413.610858664</c:v>
                </c:pt>
                <c:pt idx="185">
                  <c:v>48340963.67979829</c:v>
                </c:pt>
                <c:pt idx="186">
                  <c:v>48315009.978083581</c:v>
                </c:pt>
                <c:pt idx="187">
                  <c:v>48288719.716802806</c:v>
                </c:pt>
                <c:pt idx="188">
                  <c:v>48262218.96856755</c:v>
                </c:pt>
                <c:pt idx="189">
                  <c:v>48235602.749762028</c:v>
                </c:pt>
                <c:pt idx="190">
                  <c:v>48208942.632568836</c:v>
                </c:pt>
                <c:pt idx="191">
                  <c:v>48182292.491359092</c:v>
                </c:pt>
                <c:pt idx="192">
                  <c:v>48155692.840378486</c:v>
                </c:pt>
                <c:pt idx="193">
                  <c:v>48129174.107919618</c:v>
                </c:pt>
                <c:pt idx="194">
                  <c:v>48102759.107674927</c:v>
                </c:pt>
                <c:pt idx="195">
                  <c:v>48076464.904107347</c:v>
                </c:pt>
                <c:pt idx="196">
                  <c:v>48050304.220436685</c:v>
                </c:pt>
                <c:pt idx="197">
                  <c:v>48024286.501409955</c:v>
                </c:pt>
                <c:pt idx="198">
                  <c:v>47998418.715519063</c:v>
                </c:pt>
                <c:pt idx="199">
                  <c:v>47972705.960565418</c:v>
                </c:pt>
                <c:pt idx="200">
                  <c:v>47947151.920798711</c:v>
                </c:pt>
                <c:pt idx="201">
                  <c:v>47921759.21202787</c:v>
                </c:pt>
                <c:pt idx="202">
                  <c:v>47896529.642174646</c:v>
                </c:pt>
                <c:pt idx="203">
                  <c:v>47871464.408002682</c:v>
                </c:pt>
                <c:pt idx="204">
                  <c:v>47846564.243669845</c:v>
                </c:pt>
                <c:pt idx="205">
                  <c:v>47821829.532914199</c:v>
                </c:pt>
                <c:pt idx="206">
                  <c:v>47797260.393787801</c:v>
                </c:pt>
                <c:pt idx="207">
                  <c:v>47772856.742666624</c:v>
                </c:pt>
                <c:pt idx="208">
                  <c:v>47748618.342615329</c:v>
                </c:pt>
                <c:pt idx="209">
                  <c:v>47724544.839940444</c:v>
                </c:pt>
                <c:pt idx="210">
                  <c:v>47700635.791825809</c:v>
                </c:pt>
                <c:pt idx="211">
                  <c:v>47676890.687234841</c:v>
                </c:pt>
                <c:pt idx="212">
                  <c:v>47653308.962728664</c:v>
                </c:pt>
                <c:pt idx="213">
                  <c:v>47629890.014445171</c:v>
                </c:pt>
                <c:pt idx="214">
                  <c:v>47606633.207178898</c:v>
                </c:pt>
                <c:pt idx="215">
                  <c:v>47583537.88127134</c:v>
                </c:pt>
                <c:pt idx="216">
                  <c:v>47560603.357847497</c:v>
                </c:pt>
                <c:pt idx="217">
                  <c:v>47537828.942803152</c:v>
                </c:pt>
                <c:pt idx="218">
                  <c:v>47515213.929848388</c:v>
                </c:pt>
                <c:pt idx="219">
                  <c:v>47492757.602837943</c:v>
                </c:pt>
                <c:pt idx="220">
                  <c:v>47470459.23756253</c:v>
                </c:pt>
                <c:pt idx="221">
                  <c:v>47448318.103132725</c:v>
                </c:pt>
                <c:pt idx="222">
                  <c:v>47426333.463054657</c:v>
                </c:pt>
                <c:pt idx="223">
                  <c:v>47404504.576072551</c:v>
                </c:pt>
                <c:pt idx="224">
                  <c:v>47382830.69683475</c:v>
                </c:pt>
                <c:pt idx="225">
                  <c:v>47361311.076425985</c:v>
                </c:pt>
                <c:pt idx="226">
                  <c:v>47339944.962798215</c:v>
                </c:pt>
                <c:pt idx="227">
                  <c:v>47318731.60112448</c:v>
                </c:pt>
                <c:pt idx="228">
                  <c:v>47297670.234094098</c:v>
                </c:pt>
                <c:pt idx="229">
                  <c:v>47276760.102163255</c:v>
                </c:pt>
                <c:pt idx="230">
                  <c:v>47256000.443771429</c:v>
                </c:pt>
                <c:pt idx="231">
                  <c:v>47235390.495531589</c:v>
                </c:pt>
                <c:pt idx="232">
                  <c:v>47214929.492400251</c:v>
                </c:pt>
                <c:pt idx="233">
                  <c:v>47194616.667831838</c:v>
                </c:pt>
                <c:pt idx="234">
                  <c:v>47174451.253920823</c:v>
                </c:pt>
                <c:pt idx="235">
                  <c:v>47154432.481534258</c:v>
                </c:pt>
                <c:pt idx="236">
                  <c:v>47134559.580436602</c:v>
                </c:pt>
                <c:pt idx="237">
                  <c:v>47114831.779408388</c:v>
                </c:pt>
                <c:pt idx="238">
                  <c:v>47095248.306359783</c:v>
                </c:pt>
                <c:pt idx="239">
                  <c:v>47075808.388439983</c:v>
                </c:pt>
                <c:pt idx="240">
                  <c:v>47056511.252143003</c:v>
                </c:pt>
                <c:pt idx="241">
                  <c:v>47037356.123410381</c:v>
                </c:pt>
                <c:pt idx="242">
                  <c:v>47018342.227731183</c:v>
                </c:pt>
                <c:pt idx="243">
                  <c:v>46999468.79023958</c:v>
                </c:pt>
                <c:pt idx="244">
                  <c:v>46980735.035810202</c:v>
                </c:pt>
                <c:pt idx="245">
                  <c:v>46962140.189151473</c:v>
                </c:pt>
                <c:pt idx="246">
                  <c:v>46943683.474896982</c:v>
                </c:pt>
                <c:pt idx="247">
                  <c:v>46925364.117695093</c:v>
                </c:pt>
                <c:pt idx="248">
                  <c:v>46907181.342296764</c:v>
                </c:pt>
                <c:pt idx="249">
                  <c:v>46889134.373641722</c:v>
                </c:pt>
                <c:pt idx="250">
                  <c:v>46871222.436942972</c:v>
                </c:pt>
                <c:pt idx="251">
                  <c:v>46853444.757769771</c:v>
                </c:pt>
                <c:pt idx="252">
                  <c:v>46835800.562128983</c:v>
                </c:pt>
                <c:pt idx="253">
                  <c:v>46818289.07654494</c:v>
                </c:pt>
                <c:pt idx="254">
                  <c:v>46800909.528137796</c:v>
                </c:pt>
                <c:pt idx="255">
                  <c:v>46783661.144700393</c:v>
                </c:pt>
                <c:pt idx="256">
                  <c:v>46766543.154773653</c:v>
                </c:pt>
                <c:pt idx="257">
                  <c:v>46749554.787720524</c:v>
                </c:pt>
                <c:pt idx="258">
                  <c:v>46732695.27379851</c:v>
                </c:pt>
                <c:pt idx="259">
                  <c:v>46715963.844230764</c:v>
                </c:pt>
                <c:pt idx="260">
                  <c:v>46699359.731275782</c:v>
                </c:pt>
                <c:pt idx="261">
                  <c:v>46682882.168295726</c:v>
                </c:pt>
                <c:pt idx="262">
                  <c:v>46666530.389823355</c:v>
                </c:pt>
                <c:pt idx="263">
                  <c:v>46650303.631627589</c:v>
                </c:pt>
                <c:pt idx="264">
                  <c:v>46634201.130777761</c:v>
                </c:pt>
                <c:pt idx="265">
                  <c:v>46618222.125706494</c:v>
                </c:pt>
                <c:pt idx="266">
                  <c:v>46602365.856271282</c:v>
                </c:pt>
                <c:pt idx="267">
                  <c:v>46586631.563814759</c:v>
                </c:pt>
                <c:pt idx="268">
                  <c:v>46571018.491223678</c:v>
                </c:pt>
                <c:pt idx="269">
                  <c:v>46555525.882986605</c:v>
                </c:pt>
                <c:pt idx="270">
                  <c:v>46540152.985250354</c:v>
                </c:pt>
                <c:pt idx="271">
                  <c:v>46524899.045875147</c:v>
                </c:pt>
                <c:pt idx="272">
                  <c:v>46509763.314488567</c:v>
                </c:pt>
                <c:pt idx="273">
                  <c:v>46494745.042538278</c:v>
                </c:pt>
                <c:pt idx="274">
                  <c:v>46479843.483343497</c:v>
                </c:pt>
                <c:pt idx="275">
                  <c:v>46465057.892145328</c:v>
                </c:pt>
                <c:pt idx="276">
                  <c:v>46450387.526155859</c:v>
                </c:pt>
                <c:pt idx="277">
                  <c:v>46435831.644606106</c:v>
                </c:pt>
                <c:pt idx="278">
                  <c:v>46421389.50879281</c:v>
                </c:pt>
                <c:pt idx="279">
                  <c:v>46407060.382124081</c:v>
                </c:pt>
                <c:pt idx="280">
                  <c:v>46392843.530163907</c:v>
                </c:pt>
                <c:pt idx="281">
                  <c:v>46378738.220675543</c:v>
                </c:pt>
                <c:pt idx="282">
                  <c:v>46364743.723663822</c:v>
                </c:pt>
                <c:pt idx="283">
                  <c:v>46350859.311416343</c:v>
                </c:pt>
                <c:pt idx="284">
                  <c:v>46337084.258543603</c:v>
                </c:pt>
                <c:pt idx="285">
                  <c:v>46323417.842018068</c:v>
                </c:pt>
                <c:pt idx="286">
                  <c:v>46309859.341212198</c:v>
                </c:pt>
                <c:pt idx="287">
                  <c:v>46296408.037935406</c:v>
                </c:pt>
                <c:pt idx="288">
                  <c:v>46283063.216470033</c:v>
                </c:pt>
                <c:pt idx="289">
                  <c:v>46269824.163606316</c:v>
                </c:pt>
                <c:pt idx="290">
                  <c:v>46256690.168676309</c:v>
                </c:pt>
                <c:pt idx="291">
                  <c:v>46243660.523586899</c:v>
                </c:pt>
                <c:pt idx="292">
                  <c:v>46230734.522851788</c:v>
                </c:pt>
                <c:pt idx="293">
                  <c:v>46217911.463622563</c:v>
                </c:pt>
                <c:pt idx="294">
                  <c:v>46205190.645718813</c:v>
                </c:pt>
                <c:pt idx="295">
                  <c:v>46192571.37165729</c:v>
                </c:pt>
                <c:pt idx="296">
                  <c:v>46180052.946680218</c:v>
                </c:pt>
                <c:pt idx="297">
                  <c:v>46167634.678782627</c:v>
                </c:pt>
                <c:pt idx="298">
                  <c:v>46155315.87873885</c:v>
                </c:pt>
                <c:pt idx="299">
                  <c:v>46143095.860128142</c:v>
                </c:pt>
                <c:pt idx="300">
                  <c:v>46130973.939359389</c:v>
                </c:pt>
                <c:pt idx="301">
                  <c:v>46118949.43569503</c:v>
                </c:pt>
                <c:pt idx="302">
                  <c:v>46107021.671274096</c:v>
                </c:pt>
                <c:pt idx="303">
                  <c:v>46095189.971134454</c:v>
                </c:pt>
                <c:pt idx="304">
                  <c:v>46083453.663234204</c:v>
                </c:pt>
                <c:pt idx="305">
                  <c:v>46071812.078472316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7-4DEA-AC47-B92E69ED67B1}"/>
            </c:ext>
          </c:extLst>
        </c:ser>
        <c:ser>
          <c:idx val="1"/>
          <c:order val="1"/>
          <c:tx>
            <c:strRef>
              <c:f>Colombia!$D$5</c:f>
              <c:strCache>
                <c:ptCount val="1"/>
                <c:pt idx="0">
                  <c:v>Incubación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Colombia!$A$6:$A$311</c:f>
              <c:numCache>
                <c:formatCode>m/d/yyyy</c:formatCode>
                <c:ptCount val="30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</c:numCache>
            </c:numRef>
          </c:cat>
          <c:val>
            <c:numRef>
              <c:f>Colombia!$D$6:$D$311</c:f>
              <c:numCache>
                <c:formatCode>_(* #,##0_);_(* \(#,##0\);_(* "-"_);_(@_)</c:formatCode>
                <c:ptCount val="306"/>
                <c:pt idx="0">
                  <c:v>100</c:v>
                </c:pt>
                <c:pt idx="1">
                  <c:v>81.934729487179482</c:v>
                </c:pt>
                <c:pt idx="2">
                  <c:v>71.758317198535408</c:v>
                </c:pt>
                <c:pt idx="3">
                  <c:v>66.886593613861976</c:v>
                </c:pt>
                <c:pt idx="4">
                  <c:v>65.648161496825082</c:v>
                </c:pt>
                <c:pt idx="5">
                  <c:v>66.968791016445337</c:v>
                </c:pt>
                <c:pt idx="6">
                  <c:v>70.165587309722653</c:v>
                </c:pt>
                <c:pt idx="7">
                  <c:v>74.812812866022398</c:v>
                </c:pt>
                <c:pt idx="8">
                  <c:v>80.654489207439866</c:v>
                </c:pt>
                <c:pt idx="9">
                  <c:v>87.547544726234847</c:v>
                </c:pt>
                <c:pt idx="10">
                  <c:v>95.424915997304993</c:v>
                </c:pt>
                <c:pt idx="11">
                  <c:v>104.27169118756399</c:v>
                </c:pt>
                <c:pt idx="12">
                  <c:v>114.10978689249787</c:v>
                </c:pt>
                <c:pt idx="13">
                  <c:v>124.98821800082126</c:v>
                </c:pt>
                <c:pt idx="14">
                  <c:v>136.9770438952703</c:v>
                </c:pt>
                <c:pt idx="15">
                  <c:v>150.16374262450563</c:v>
                </c:pt>
                <c:pt idx="16">
                  <c:v>164.65120109702511</c:v>
                </c:pt>
                <c:pt idx="17">
                  <c:v>180.55679443495814</c:v>
                </c:pt>
                <c:pt idx="18">
                  <c:v>198.01221397634944</c:v>
                </c:pt>
                <c:pt idx="19">
                  <c:v>217.1638253552124</c:v>
                </c:pt>
                <c:pt idx="20">
                  <c:v>238.17341802432685</c:v>
                </c:pt>
                <c:pt idx="21">
                  <c:v>261.21926014172482</c:v>
                </c:pt>
                <c:pt idx="22">
                  <c:v>286.4974074662249</c:v>
                </c:pt>
                <c:pt idx="23">
                  <c:v>314.223238035262</c:v>
                </c:pt>
                <c:pt idx="24">
                  <c:v>344.6332000027042</c:v>
                </c:pt>
                <c:pt idx="25">
                  <c:v>377.98677075786907</c:v>
                </c:pt>
                <c:pt idx="26">
                  <c:v>414.56863307188547</c:v>
                </c:pt>
                <c:pt idx="27">
                  <c:v>454.69107966613353</c:v>
                </c:pt>
                <c:pt idx="28">
                  <c:v>498.69666202082135</c:v>
                </c:pt>
                <c:pt idx="29">
                  <c:v>546.96110293613901</c:v>
                </c:pt>
                <c:pt idx="30">
                  <c:v>599.89649565451623</c:v>
                </c:pt>
                <c:pt idx="31">
                  <c:v>618.93463360603903</c:v>
                </c:pt>
                <c:pt idx="32">
                  <c:v>647.31907302002116</c:v>
                </c:pt>
                <c:pt idx="33">
                  <c:v>683.15568106146907</c:v>
                </c:pt>
                <c:pt idx="34">
                  <c:v>725.24488955503739</c:v>
                </c:pt>
                <c:pt idx="35">
                  <c:v>772.86306934915342</c:v>
                </c:pt>
                <c:pt idx="36">
                  <c:v>825.61503352002796</c:v>
                </c:pt>
                <c:pt idx="37">
                  <c:v>883.33470063486448</c:v>
                </c:pt>
                <c:pt idx="38">
                  <c:v>946.01837875560068</c:v>
                </c:pt>
                <c:pt idx="39">
                  <c:v>1013.7801581084358</c:v>
                </c:pt>
                <c:pt idx="40">
                  <c:v>1086.8223021551123</c:v>
                </c:pt>
                <c:pt idx="41">
                  <c:v>1165.4158287893179</c:v>
                </c:pt>
                <c:pt idx="42">
                  <c:v>1249.8880311972791</c:v>
                </c:pt>
                <c:pt idx="43">
                  <c:v>1340.6147422153717</c:v>
                </c:pt>
                <c:pt idx="44">
                  <c:v>1438.0158596237384</c:v>
                </c:pt>
                <c:pt idx="45">
                  <c:v>1542.5531329147457</c:v>
                </c:pt>
                <c:pt idx="46">
                  <c:v>1654.7295392226324</c:v>
                </c:pt>
                <c:pt idx="47">
                  <c:v>1775.0897977432464</c:v>
                </c:pt>
                <c:pt idx="48">
                  <c:v>1904.2217222461024</c:v>
                </c:pt>
                <c:pt idx="49">
                  <c:v>2042.7582132840341</c:v>
                </c:pt>
                <c:pt idx="50">
                  <c:v>2191.3797610693887</c:v>
                </c:pt>
                <c:pt idx="51">
                  <c:v>2350.8173772879445</c:v>
                </c:pt>
                <c:pt idx="52">
                  <c:v>2521.8559065214536</c:v>
                </c:pt>
                <c:pt idx="53">
                  <c:v>2705.3376902924965</c:v>
                </c:pt>
                <c:pt idx="54">
                  <c:v>2902.1665723115607</c:v>
                </c:pt>
                <c:pt idx="55">
                  <c:v>3113.3122445172457</c:v>
                </c:pt>
                <c:pt idx="56">
                  <c:v>3339.8149414611298</c:v>
                </c:pt>
                <c:pt idx="57">
                  <c:v>3582.7904965192129</c:v>
                </c:pt>
                <c:pt idx="58">
                  <c:v>3843.4357780042074</c:v>
                </c:pt>
                <c:pt idx="59">
                  <c:v>4123.0345269776408</c:v>
                </c:pt>
                <c:pt idx="60">
                  <c:v>4422.9636217381549</c:v>
                </c:pt>
                <c:pt idx="61">
                  <c:v>4404.3528638767284</c:v>
                </c:pt>
                <c:pt idx="62">
                  <c:v>4449.8365543539194</c:v>
                </c:pt>
                <c:pt idx="63">
                  <c:v>4543.0996996735494</c:v>
                </c:pt>
                <c:pt idx="64">
                  <c:v>4672.7768226672106</c:v>
                </c:pt>
                <c:pt idx="65">
                  <c:v>4830.9923190996196</c:v>
                </c:pt>
                <c:pt idx="66">
                  <c:v>5012.3331123646713</c:v>
                </c:pt>
                <c:pt idx="67">
                  <c:v>5213.1256573375758</c:v>
                </c:pt>
                <c:pt idx="68">
                  <c:v>5430.927216912829</c:v>
                </c:pt>
                <c:pt idx="69">
                  <c:v>5664.1679976263749</c:v>
                </c:pt>
                <c:pt idx="70">
                  <c:v>5911.8995016842828</c:v>
                </c:pt>
                <c:pt idx="71">
                  <c:v>6173.6176675455154</c:v>
                </c:pt>
                <c:pt idx="72">
                  <c:v>6449.1386744698975</c:v>
                </c:pt>
                <c:pt idx="73">
                  <c:v>6738.5118359431735</c:v>
                </c:pt>
                <c:pt idx="74">
                  <c:v>7041.9586177385518</c:v>
                </c:pt>
                <c:pt idx="75">
                  <c:v>7359.8300624123631</c:v>
                </c:pt>
                <c:pt idx="76">
                  <c:v>7692.5771872485348</c:v>
                </c:pt>
                <c:pt idx="77">
                  <c:v>8040.7305314699997</c:v>
                </c:pt>
                <c:pt idx="78">
                  <c:v>8404.8861611469638</c:v>
                </c:pt>
                <c:pt idx="79">
                  <c:v>8785.6962376077208</c:v>
                </c:pt>
                <c:pt idx="80">
                  <c:v>9183.8628165292666</c:v>
                </c:pt>
                <c:pt idx="81">
                  <c:v>9600.1339401109963</c:v>
                </c:pt>
                <c:pt idx="82">
                  <c:v>10035.301362995375</c:v>
                </c:pt>
                <c:pt idx="83">
                  <c:v>10490.199448516954</c:v>
                </c:pt>
                <c:pt idx="84">
                  <c:v>10965.704909809496</c:v>
                </c:pt>
                <c:pt idx="85">
                  <c:v>11462.737167439158</c:v>
                </c:pt>
                <c:pt idx="86">
                  <c:v>11982.259163639636</c:v>
                </c:pt>
                <c:pt idx="87">
                  <c:v>12525.278521406675</c:v>
                </c:pt>
                <c:pt idx="88">
                  <c:v>13092.848970651279</c:v>
                </c:pt>
                <c:pt idx="89">
                  <c:v>13686.071987527634</c:v>
                </c:pt>
                <c:pt idx="90">
                  <c:v>14306.098609910128</c:v>
                </c:pt>
                <c:pt idx="91">
                  <c:v>14954.131403882227</c:v>
                </c:pt>
                <c:pt idx="92">
                  <c:v>14985.41026242445</c:v>
                </c:pt>
                <c:pt idx="93">
                  <c:v>15142.296128145366</c:v>
                </c:pt>
                <c:pt idx="94">
                  <c:v>15393.560362645558</c:v>
                </c:pt>
                <c:pt idx="95">
                  <c:v>15716.92093721976</c:v>
                </c:pt>
                <c:pt idx="96">
                  <c:v>16096.520937590365</c:v>
                </c:pt>
                <c:pt idx="97">
                  <c:v>16521.118965605005</c:v>
                </c:pt>
                <c:pt idx="98">
                  <c:v>16982.790483523197</c:v>
                </c:pt>
                <c:pt idx="99">
                  <c:v>17475.995871370658</c:v>
                </c:pt>
                <c:pt idx="100">
                  <c:v>17996.911681497124</c:v>
                </c:pt>
                <c:pt idx="101">
                  <c:v>18542.950795753648</c:v>
                </c:pt>
                <c:pt idx="102">
                  <c:v>19112.418163350892</c:v>
                </c:pt>
                <c:pt idx="103">
                  <c:v>19704.263849793351</c:v>
                </c:pt>
                <c:pt idx="104">
                  <c:v>20317.905930482779</c:v>
                </c:pt>
                <c:pt idx="105">
                  <c:v>20953.103516118157</c:v>
                </c:pt>
                <c:pt idx="106">
                  <c:v>21609.865761780773</c:v>
                </c:pt>
                <c:pt idx="107">
                  <c:v>22288.386705457164</c:v>
                </c:pt>
                <c:pt idx="108">
                  <c:v>22988.998648176032</c:v>
                </c:pt>
                <c:pt idx="109">
                  <c:v>23712.138845188343</c:v>
                </c:pt>
                <c:pt idx="110">
                  <c:v>24458.32575412736</c:v>
                </c:pt>
                <c:pt idx="111">
                  <c:v>25228.142145787864</c:v>
                </c:pt>
                <c:pt idx="112">
                  <c:v>26022.223143721949</c:v>
                </c:pt>
                <c:pt idx="113">
                  <c:v>26841.247804708022</c:v>
                </c:pt>
                <c:pt idx="114">
                  <c:v>27685.933243916603</c:v>
                </c:pt>
                <c:pt idx="115">
                  <c:v>28557.030589769063</c:v>
                </c:pt>
                <c:pt idx="116">
                  <c:v>29455.322255282106</c:v>
                </c:pt>
                <c:pt idx="117">
                  <c:v>30381.620157517391</c:v>
                </c:pt>
                <c:pt idx="118">
                  <c:v>31336.764620693157</c:v>
                </c:pt>
                <c:pt idx="119">
                  <c:v>32321.623773104307</c:v>
                </c:pt>
                <c:pt idx="120">
                  <c:v>33337.093301522706</c:v>
                </c:pt>
                <c:pt idx="121">
                  <c:v>34384.096465155359</c:v>
                </c:pt>
                <c:pt idx="122">
                  <c:v>35463.584298791626</c:v>
                </c:pt>
                <c:pt idx="123">
                  <c:v>36576.535954534149</c:v>
                </c:pt>
                <c:pt idx="124">
                  <c:v>37723.95914567935</c:v>
                </c:pt>
                <c:pt idx="125">
                  <c:v>38906.890666470033</c:v>
                </c:pt>
                <c:pt idx="126">
                  <c:v>40126.396968716501</c:v>
                </c:pt>
                <c:pt idx="127">
                  <c:v>41383.574781486379</c:v>
                </c:pt>
                <c:pt idx="128">
                  <c:v>42679.551763780335</c:v>
                </c:pt>
                <c:pt idx="129">
                  <c:v>44015.487182759083</c:v>
                </c:pt>
                <c:pt idx="130">
                  <c:v>45392.572611967</c:v>
                </c:pt>
                <c:pt idx="131">
                  <c:v>46812.032645325045</c:v>
                </c:pt>
                <c:pt idx="132">
                  <c:v>48275.125623594467</c:v>
                </c:pt>
                <c:pt idx="133">
                  <c:v>49783.144370654481</c:v>
                </c:pt>
                <c:pt idx="134">
                  <c:v>51337.416937370668</c:v>
                </c:pt>
                <c:pt idx="135">
                  <c:v>52939.307351113835</c:v>
                </c:pt>
                <c:pt idx="136">
                  <c:v>54590.216369161688</c:v>
                </c:pt>
                <c:pt idx="137">
                  <c:v>56291.58223430776</c:v>
                </c:pt>
                <c:pt idx="138">
                  <c:v>58044.881431033966</c:v>
                </c:pt>
                <c:pt idx="139">
                  <c:v>59851.629440590135</c:v>
                </c:pt>
                <c:pt idx="140">
                  <c:v>61713.381493276531</c:v>
                </c:pt>
                <c:pt idx="141">
                  <c:v>63631.733316151134</c:v>
                </c:pt>
                <c:pt idx="142">
                  <c:v>65608.321874287562</c:v>
                </c:pt>
                <c:pt idx="143">
                  <c:v>67644.826103596002</c:v>
                </c:pt>
                <c:pt idx="144">
                  <c:v>69742.967633090855</c:v>
                </c:pt>
                <c:pt idx="145">
                  <c:v>71904.511494346298</c:v>
                </c:pt>
                <c:pt idx="146">
                  <c:v>74131.266815727038</c:v>
                </c:pt>
                <c:pt idx="147">
                  <c:v>76425.087498815192</c:v>
                </c:pt>
                <c:pt idx="148">
                  <c:v>78787.872874277949</c:v>
                </c:pt>
                <c:pt idx="149">
                  <c:v>81221.568334232827</c:v>
                </c:pt>
                <c:pt idx="150">
                  <c:v>83728.165937969403</c:v>
                </c:pt>
                <c:pt idx="151">
                  <c:v>86309.704987678124</c:v>
                </c:pt>
                <c:pt idx="152">
                  <c:v>88968.272570617424</c:v>
                </c:pt>
                <c:pt idx="153">
                  <c:v>91706.004063920671</c:v>
                </c:pt>
                <c:pt idx="154">
                  <c:v>94525.08359800429</c:v>
                </c:pt>
                <c:pt idx="155">
                  <c:v>97427.744474286897</c:v>
                </c:pt>
                <c:pt idx="156">
                  <c:v>100416.26953266718</c:v>
                </c:pt>
                <c:pt idx="157">
                  <c:v>103492.99146393534</c:v>
                </c:pt>
                <c:pt idx="158">
                  <c:v>106660.29306200855</c:v>
                </c:pt>
                <c:pt idx="159">
                  <c:v>109920.60741058615</c:v>
                </c:pt>
                <c:pt idx="160">
                  <c:v>113276.41799851392</c:v>
                </c:pt>
                <c:pt idx="161">
                  <c:v>116730.25875783068</c:v>
                </c:pt>
                <c:pt idx="162">
                  <c:v>120284.71401814237</c:v>
                </c:pt>
                <c:pt idx="163">
                  <c:v>123942.41837063171</c:v>
                </c:pt>
                <c:pt idx="164">
                  <c:v>127706.05643466371</c:v>
                </c:pt>
                <c:pt idx="165">
                  <c:v>131578.36251959007</c:v>
                </c:pt>
                <c:pt idx="166">
                  <c:v>135562.12017398965</c:v>
                </c:pt>
                <c:pt idx="167">
                  <c:v>139660.16161420743</c:v>
                </c:pt>
                <c:pt idx="168">
                  <c:v>143875.36702367302</c:v>
                </c:pt>
                <c:pt idx="169">
                  <c:v>148210.66371409089</c:v>
                </c:pt>
                <c:pt idx="170">
                  <c:v>152669.02513920105</c:v>
                </c:pt>
                <c:pt idx="171">
                  <c:v>157253.46975141074</c:v>
                </c:pt>
                <c:pt idx="172">
                  <c:v>161967.05969119695</c:v>
                </c:pt>
                <c:pt idx="173">
                  <c:v>166812.89929877836</c:v>
                </c:pt>
                <c:pt idx="174">
                  <c:v>171794.13343715374</c:v>
                </c:pt>
                <c:pt idx="175">
                  <c:v>176913.94561520673</c:v>
                </c:pt>
                <c:pt idx="176">
                  <c:v>182175.55589918362</c:v>
                </c:pt>
                <c:pt idx="177">
                  <c:v>187582.2186004665</c:v>
                </c:pt>
                <c:pt idx="178">
                  <c:v>193137.2197271905</c:v>
                </c:pt>
                <c:pt idx="179">
                  <c:v>198843.87418689337</c:v>
                </c:pt>
                <c:pt idx="180">
                  <c:v>204705.52272704389</c:v>
                </c:pt>
                <c:pt idx="181">
                  <c:v>210725.52859997482</c:v>
                </c:pt>
                <c:pt idx="182">
                  <c:v>216907.27393845058</c:v>
                </c:pt>
                <c:pt idx="183">
                  <c:v>223254.15582783514</c:v>
                </c:pt>
                <c:pt idx="184">
                  <c:v>205045.12319153876</c:v>
                </c:pt>
                <c:pt idx="185">
                  <c:v>191063.29979200248</c:v>
                </c:pt>
                <c:pt idx="186">
                  <c:v>180274.05923901568</c:v>
                </c:pt>
                <c:pt idx="187">
                  <c:v>171896.23220459366</c:v>
                </c:pt>
                <c:pt idx="188">
                  <c:v>165340.01270819755</c:v>
                </c:pt>
                <c:pt idx="189">
                  <c:v>160160.07522368338</c:v>
                </c:pt>
                <c:pt idx="190">
                  <c:v>156020.17795078541</c:v>
                </c:pt>
                <c:pt idx="191">
                  <c:v>152666.4387853815</c:v>
                </c:pt>
                <c:pt idx="192">
                  <c:v>149907.15923033742</c:v>
                </c:pt>
                <c:pt idx="193">
                  <c:v>147597.59183721765</c:v>
                </c:pt>
                <c:pt idx="194">
                  <c:v>145628.43980552183</c:v>
                </c:pt>
                <c:pt idx="195">
                  <c:v>143917.174179728</c:v>
                </c:pt>
                <c:pt idx="196">
                  <c:v>142401.47820044373</c:v>
                </c:pt>
                <c:pt idx="197">
                  <c:v>141034.2975732403</c:v>
                </c:pt>
                <c:pt idx="198">
                  <c:v>139780.10316158959</c:v>
                </c:pt>
                <c:pt idx="199">
                  <c:v>138612.06904569946</c:v>
                </c:pt>
                <c:pt idx="200">
                  <c:v>137509.94168823172</c:v>
                </c:pt>
                <c:pt idx="201">
                  <c:v>136458.43090364651</c:v>
                </c:pt>
                <c:pt idx="202">
                  <c:v>135445.99481385993</c:v>
                </c:pt>
                <c:pt idx="203">
                  <c:v>134463.92229084775</c:v>
                </c:pt>
                <c:pt idx="204">
                  <c:v>133505.64002929174</c:v>
                </c:pt>
                <c:pt idx="205">
                  <c:v>132566.18924084253</c:v>
                </c:pt>
                <c:pt idx="206">
                  <c:v>131641.83043630814</c:v>
                </c:pt>
                <c:pt idx="207">
                  <c:v>130729.74493511525</c:v>
                </c:pt>
                <c:pt idx="208">
                  <c:v>129827.80942196483</c:v>
                </c:pt>
                <c:pt idx="209">
                  <c:v>128934.42566955269</c:v>
                </c:pt>
                <c:pt idx="210">
                  <c:v>128048.39192465722</c:v>
                </c:pt>
                <c:pt idx="211">
                  <c:v>127168.80576088376</c:v>
                </c:pt>
                <c:pt idx="212">
                  <c:v>126294.99069765994</c:v>
                </c:pt>
                <c:pt idx="213">
                  <c:v>125426.44077006252</c:v>
                </c:pt>
                <c:pt idx="214">
                  <c:v>124562.77865747415</c:v>
                </c:pt>
                <c:pt idx="215">
                  <c:v>123703.72405397613</c:v>
                </c:pt>
                <c:pt idx="216">
                  <c:v>122849.06977513441</c:v>
                </c:pt>
                <c:pt idx="217">
                  <c:v>121998.66370887887</c:v>
                </c:pt>
                <c:pt idx="218">
                  <c:v>121152.39518116349</c:v>
                </c:pt>
                <c:pt idx="219">
                  <c:v>120310.18465677119</c:v>
                </c:pt>
                <c:pt idx="220">
                  <c:v>119471.97595972948</c:v>
                </c:pt>
                <c:pt idx="221">
                  <c:v>118637.73039728125</c:v>
                </c:pt>
                <c:pt idx="222">
                  <c:v>117807.42232202711</c:v>
                </c:pt>
                <c:pt idx="223">
                  <c:v>116981.035780665</c:v>
                </c:pt>
                <c:pt idx="224">
                  <c:v>116158.56198372293</c:v>
                </c:pt>
                <c:pt idx="225">
                  <c:v>115339.99739562176</c:v>
                </c:pt>
                <c:pt idx="226">
                  <c:v>114525.34229346286</c:v>
                </c:pt>
                <c:pt idx="227">
                  <c:v>113714.59967999681</c:v>
                </c:pt>
                <c:pt idx="228">
                  <c:v>112907.77446422714</c:v>
                </c:pt>
                <c:pt idx="229">
                  <c:v>112104.87284425589</c:v>
                </c:pt>
                <c:pt idx="230">
                  <c:v>111305.90184295883</c:v>
                </c:pt>
                <c:pt idx="231">
                  <c:v>110510.86895915246</c:v>
                </c:pt>
                <c:pt idx="232">
                  <c:v>109719.78190603778</c:v>
                </c:pt>
                <c:pt idx="233">
                  <c:v>108932.64841559897</c:v>
                </c:pt>
                <c:pt idx="234">
                  <c:v>108149.47609284375</c:v>
                </c:pt>
                <c:pt idx="235">
                  <c:v>107370.27230770749</c:v>
                </c:pt>
                <c:pt idx="236">
                  <c:v>106595.04411541768</c:v>
                </c:pt>
                <c:pt idx="237">
                  <c:v>105823.7981983624</c:v>
                </c:pt>
                <c:pt idx="238">
                  <c:v>105056.54082420486</c:v>
                </c:pt>
                <c:pt idx="239">
                  <c:v>104293.27781626966</c:v>
                </c:pt>
                <c:pt idx="240">
                  <c:v>103534.0145331964</c:v>
                </c:pt>
                <c:pt idx="241">
                  <c:v>102778.75585558917</c:v>
                </c:pt>
                <c:pt idx="242">
                  <c:v>102027.50617794492</c:v>
                </c:pt>
                <c:pt idx="243">
                  <c:v>101280.26940456196</c:v>
                </c:pt>
                <c:pt idx="244">
                  <c:v>100537.04894844699</c:v>
                </c:pt>
                <c:pt idx="245">
                  <c:v>99797.847732477807</c:v>
                </c:pt>
                <c:pt idx="246">
                  <c:v>99062.668192259851</c:v>
                </c:pt>
                <c:pt idx="247">
                  <c:v>98331.512280251787</c:v>
                </c:pt>
                <c:pt idx="248">
                  <c:v>97604.381470838227</c:v>
                </c:pt>
                <c:pt idx="249">
                  <c:v>96881.276766106137</c:v>
                </c:pt>
                <c:pt idx="250">
                  <c:v>96162.198702140537</c:v>
                </c:pt>
                <c:pt idx="251">
                  <c:v>95447.147355699606</c:v>
                </c:pt>
                <c:pt idx="252">
                  <c:v>94736.122351163402</c:v>
                </c:pt>
                <c:pt idx="253">
                  <c:v>94029.122867675702</c:v>
                </c:pt>
                <c:pt idx="254">
                  <c:v>93326.147646417958</c:v>
                </c:pt>
                <c:pt idx="255">
                  <c:v>92627.194997968778</c:v>
                </c:pt>
                <c:pt idx="256">
                  <c:v>91932.262809713924</c:v>
                </c:pt>
                <c:pt idx="257">
                  <c:v>91241.348553279517</c:v>
                </c:pt>
                <c:pt idx="258">
                  <c:v>90554.449291968005</c:v>
                </c:pt>
                <c:pt idx="259">
                  <c:v>89871.561688181086</c:v>
                </c:pt>
                <c:pt idx="260">
                  <c:v>89192.682010817458</c:v>
                </c:pt>
                <c:pt idx="261">
                  <c:v>88517.806142635993</c:v>
                </c:pt>
                <c:pt idx="262">
                  <c:v>87846.929587577019</c:v>
                </c:pt>
                <c:pt idx="263">
                  <c:v>87180.047478036198</c:v>
                </c:pt>
                <c:pt idx="264">
                  <c:v>86517.154582086456</c:v>
                </c:pt>
                <c:pt idx="265">
                  <c:v>85858.245310644445</c:v>
                </c:pt>
                <c:pt idx="266">
                  <c:v>85203.313724578911</c:v>
                </c:pt>
                <c:pt idx="267">
                  <c:v>84552.353541758494</c:v>
                </c:pt>
                <c:pt idx="268">
                  <c:v>83905.358144037455</c:v>
                </c:pt>
                <c:pt idx="269">
                  <c:v>83262.320584177563</c:v>
                </c:pt>
                <c:pt idx="270">
                  <c:v>82623.23359270519</c:v>
                </c:pt>
                <c:pt idx="271">
                  <c:v>81988.089584702408</c:v>
                </c:pt>
                <c:pt idx="272">
                  <c:v>81356.880666531419</c:v>
                </c:pt>
                <c:pt idx="273">
                  <c:v>80729.598642491532</c:v>
                </c:pt>
                <c:pt idx="274">
                  <c:v>80106.235021408051</c:v>
                </c:pt>
                <c:pt idx="275">
                  <c:v>79486.781023152609</c:v>
                </c:pt>
                <c:pt idx="276">
                  <c:v>78871.227585094646</c:v>
                </c:pt>
                <c:pt idx="277">
                  <c:v>78259.565368483396</c:v>
                </c:pt>
                <c:pt idx="278">
                  <c:v>77651.784764760305</c:v>
                </c:pt>
                <c:pt idx="279">
                  <c:v>77047.875901801555</c:v>
                </c:pt>
                <c:pt idx="280">
                  <c:v>76447.828650090451</c:v>
                </c:pt>
                <c:pt idx="281">
                  <c:v>75851.632628819527</c:v>
                </c:pt>
                <c:pt idx="282">
                  <c:v>75259.277211922221</c:v>
                </c:pt>
                <c:pt idx="283">
                  <c:v>74670.751534034061</c:v>
                </c:pt>
                <c:pt idx="284">
                  <c:v>74086.044496383212</c:v>
                </c:pt>
                <c:pt idx="285">
                  <c:v>73505.144772610452</c:v>
                </c:pt>
                <c:pt idx="286">
                  <c:v>72928.040814518507</c:v>
                </c:pt>
                <c:pt idx="287">
                  <c:v>72354.720857750741</c:v>
                </c:pt>
                <c:pt idx="288">
                  <c:v>71785.17292739937</c:v>
                </c:pt>
                <c:pt idx="289">
                  <c:v>71219.384843543055</c:v>
                </c:pt>
                <c:pt idx="290">
                  <c:v>70657.344226714267</c:v>
                </c:pt>
                <c:pt idx="291">
                  <c:v>70099.038503296179</c:v>
                </c:pt>
                <c:pt idx="292">
                  <c:v>69544.454910849643</c:v>
                </c:pt>
                <c:pt idx="293">
                  <c:v>68993.580503370016</c:v>
                </c:pt>
                <c:pt idx="294">
                  <c:v>68446.402156474345</c:v>
                </c:pt>
                <c:pt idx="295">
                  <c:v>67902.906572518856</c:v>
                </c:pt>
                <c:pt idx="296">
                  <c:v>67363.080285647186</c:v>
                </c:pt>
                <c:pt idx="297">
                  <c:v>66826.909666769439</c:v>
                </c:pt>
                <c:pt idx="298">
                  <c:v>66294.380928472441</c:v>
                </c:pt>
                <c:pt idx="299">
                  <c:v>65765.48012986136</c:v>
                </c:pt>
                <c:pt idx="300">
                  <c:v>65240.193181333118</c:v>
                </c:pt>
                <c:pt idx="301">
                  <c:v>64718.505849281806</c:v>
                </c:pt>
                <c:pt idx="302">
                  <c:v>64200.403760736466</c:v>
                </c:pt>
                <c:pt idx="303">
                  <c:v>63685.872407931543</c:v>
                </c:pt>
                <c:pt idx="304">
                  <c:v>63174.897152810452</c:v>
                </c:pt>
                <c:pt idx="305">
                  <c:v>62667.463231462505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7-4DEA-AC47-B92E69ED67B1}"/>
            </c:ext>
          </c:extLst>
        </c:ser>
        <c:ser>
          <c:idx val="2"/>
          <c:order val="2"/>
          <c:tx>
            <c:strRef>
              <c:f>Colombia!$E$5</c:f>
              <c:strCache>
                <c:ptCount val="1"/>
                <c:pt idx="0">
                  <c:v>Infectados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Colombia!$A$6:$A$311</c:f>
              <c:numCache>
                <c:formatCode>m/d/yyyy</c:formatCode>
                <c:ptCount val="30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</c:numCache>
            </c:numRef>
          </c:cat>
          <c:val>
            <c:numRef>
              <c:f>Colombia!$E$6:$E$311</c:f>
              <c:numCache>
                <c:formatCode>_(* #,##0_);_(* \(#,##0\);_(* "-"_);_(@_)</c:formatCode>
                <c:ptCount val="306"/>
                <c:pt idx="0">
                  <c:v>5</c:v>
                </c:pt>
                <c:pt idx="1">
                  <c:v>23.939393939393938</c:v>
                </c:pt>
                <c:pt idx="2">
                  <c:v>38.301003110040696</c:v>
                </c:pt>
                <c:pt idx="3">
                  <c:v>49.868686306143616</c:v>
                </c:pt>
                <c:pt idx="4">
                  <c:v>59.825392169756718</c:v>
                </c:pt>
                <c:pt idx="5">
                  <c:v>68.963710396433058</c:v>
                </c:pt>
                <c:pt idx="6">
                  <c:v>77.823459811225405</c:v>
                </c:pt>
                <c:pt idx="7">
                  <c:v>86.781675330506246</c:v>
                </c:pt>
                <c:pt idx="8">
                  <c:v>96.111547540725809</c:v>
                </c:pt>
                <c:pt idx="9">
                  <c:v>106.02112020062242</c:v>
                </c:pt>
                <c:pt idx="10">
                  <c:v>116.67879953605089</c:v>
                </c:pt>
                <c:pt idx="11">
                  <c:v>128.2302810777208</c:v>
                </c:pt>
                <c:pt idx="12">
                  <c:v>140.80990228059028</c:v>
                </c:pt>
                <c:pt idx="13">
                  <c:v>154.54838680650244</c:v>
                </c:pt>
                <c:pt idx="14">
                  <c:v>169.57826632842597</c:v>
                </c:pt>
                <c:pt idx="15">
                  <c:v>186.0378221865825</c:v>
                </c:pt>
                <c:pt idx="16">
                  <c:v>204.0741000696994</c:v>
                </c:pt>
                <c:pt idx="17">
                  <c:v>223.84536251436626</c:v>
                </c:pt>
                <c:pt idx="18">
                  <c:v>245.52322143750121</c:v>
                </c:pt>
                <c:pt idx="19">
                  <c:v>269.2946133188795</c:v>
                </c:pt>
                <c:pt idx="20">
                  <c:v>295.36372814133415</c:v>
                </c:pt>
                <c:pt idx="21">
                  <c:v>323.95397006085307</c:v>
                </c:pt>
                <c:pt idx="22">
                  <c:v>355.3100066812982</c:v>
                </c:pt>
                <c:pt idx="23">
                  <c:v>389.69995061820055</c:v>
                </c:pt>
                <c:pt idx="24">
                  <c:v>427.41770906214947</c:v>
                </c:pt>
                <c:pt idx="25">
                  <c:v>468.78553254389624</c:v>
                </c:pt>
                <c:pt idx="26">
                  <c:v>514.15679192367895</c:v>
                </c:pt>
                <c:pt idx="27">
                  <c:v>563.91901204101828</c:v>
                </c:pt>
                <c:pt idx="28">
                  <c:v>618.49719099540187</c:v>
                </c:pt>
                <c:pt idx="29">
                  <c:v>678.35743538195834</c:v>
                </c:pt>
                <c:pt idx="30">
                  <c:v>744.01094379147469</c:v>
                </c:pt>
                <c:pt idx="31">
                  <c:v>816.01837338753694</c:v>
                </c:pt>
                <c:pt idx="32">
                  <c:v>887.49074620294436</c:v>
                </c:pt>
                <c:pt idx="33">
                  <c:v>960.25660836862767</c:v>
                </c:pt>
                <c:pt idx="34">
                  <c:v>1035.6736910687571</c:v>
                </c:pt>
                <c:pt idx="35">
                  <c:v>1114.7899174360571</c:v>
                </c:pt>
                <c:pt idx="36">
                  <c:v>1198.4529833693991</c:v>
                </c:pt>
                <c:pt idx="37">
                  <c:v>1287.3851877544046</c:v>
                </c:pt>
                <c:pt idx="38">
                  <c:v>1382.2347987299668</c:v>
                </c:pt>
                <c:pt idx="39">
                  <c:v>1483.6115965833185</c:v>
                </c:pt>
                <c:pt idx="40">
                  <c:v>1592.1117670480342</c:v>
                </c:pt>
                <c:pt idx="41">
                  <c:v>1708.3356499188872</c:v>
                </c:pt>
                <c:pt idx="42">
                  <c:v>1832.9007189798349</c:v>
                </c:pt>
                <c:pt idx="43">
                  <c:v>1966.4514056914425</c:v>
                </c:pt>
                <c:pt idx="44">
                  <c:v>2109.6668627788131</c:v>
                </c:pt>
                <c:pt idx="45">
                  <c:v>2263.2674148755218</c:v>
                </c:pt>
                <c:pt idx="46">
                  <c:v>2428.0202076344458</c:v>
                </c:pt>
                <c:pt idx="47">
                  <c:v>2604.7444076228048</c:v>
                </c:pt>
                <c:pt idx="48">
                  <c:v>2794.3161981198859</c:v>
                </c:pt>
                <c:pt idx="49">
                  <c:v>2997.6737438828377</c:v>
                </c:pt>
                <c:pt idx="50">
                  <c:v>3215.8222497076904</c:v>
                </c:pt>
                <c:pt idx="51">
                  <c:v>3449.8392055247818</c:v>
                </c:pt>
                <c:pt idx="52">
                  <c:v>3700.8798896463104</c:v>
                </c:pt>
                <c:pt idx="53">
                  <c:v>3970.1831881238445</c:v>
                </c:pt>
                <c:pt idx="54">
                  <c:v>4259.0777796064431</c:v>
                </c:pt>
                <c:pt idx="55">
                  <c:v>4568.9887300156333</c:v>
                </c:pt>
                <c:pt idx="56">
                  <c:v>4901.4445386922816</c:v>
                </c:pt>
                <c:pt idx="57">
                  <c:v>5258.0846766951636</c:v>
                </c:pt>
                <c:pt idx="58">
                  <c:v>5640.6676581531028</c:v>
                </c:pt>
                <c:pt idx="59">
                  <c:v>6051.0796866648034</c:v>
                </c:pt>
                <c:pt idx="60">
                  <c:v>6491.3439204853985</c:v>
                </c:pt>
                <c:pt idx="61">
                  <c:v>6963.6304024930041</c:v>
                </c:pt>
                <c:pt idx="62">
                  <c:v>7404.815370342666</c:v>
                </c:pt>
                <c:pt idx="63">
                  <c:v>7829.0371220341149</c:v>
                </c:pt>
                <c:pt idx="64">
                  <c:v>8246.4725466779728</c:v>
                </c:pt>
                <c:pt idx="65">
                  <c:v>8664.5198058926471</c:v>
                </c:pt>
                <c:pt idx="66">
                  <c:v>9088.6313937210907</c:v>
                </c:pt>
                <c:pt idx="67">
                  <c:v>9522.9010835277531</c:v>
                </c:pt>
                <c:pt idx="68">
                  <c:v>9970.4776328101689</c:v>
                </c:pt>
                <c:pt idx="69">
                  <c:v>10433.856547903535</c:v>
                </c:pt>
                <c:pt idx="70">
                  <c:v>10915.08602600747</c:v>
                </c:pt>
                <c:pt idx="71">
                  <c:v>11415.912502088511</c:v>
                </c:pt>
                <c:pt idx="72">
                  <c:v>11937.883702602014</c:v>
                </c:pt>
                <c:pt idx="73">
                  <c:v>12482.421810011609</c:v>
                </c:pt>
                <c:pt idx="74">
                  <c:v>13050.875612377626</c:v>
                </c:pt>
                <c:pt idx="75">
                  <c:v>13644.557886629351</c:v>
                </c:pt>
                <c:pt idx="76">
                  <c:v>14264.772415727921</c:v>
                </c:pt>
                <c:pt idx="77">
                  <c:v>14912.833738699497</c:v>
                </c:pt>
                <c:pt idx="78">
                  <c:v>15590.081816505528</c:v>
                </c:pt>
                <c:pt idx="79">
                  <c:v>16297.893151894774</c:v>
                </c:pt>
                <c:pt idx="80">
                  <c:v>17037.689447478147</c:v>
                </c:pt>
                <c:pt idx="81">
                  <c:v>17810.944566771181</c:v>
                </c:pt>
                <c:pt idx="82">
                  <c:v>18619.190338076256</c:v>
                </c:pt>
                <c:pt idx="83">
                  <c:v>19464.02158282034</c:v>
                </c:pt>
                <c:pt idx="84">
                  <c:v>20347.100638606214</c:v>
                </c:pt>
                <c:pt idx="85">
                  <c:v>21270.161568895557</c:v>
                </c:pt>
                <c:pt idx="86">
                  <c:v>22235.014196148102</c:v>
                </c:pt>
                <c:pt idx="87">
                  <c:v>23243.54805651306</c:v>
                </c:pt>
                <c:pt idx="88">
                  <c:v>24297.736346963466</c:v>
                </c:pt>
                <c:pt idx="89">
                  <c:v>25399.639916671262</c:v>
                </c:pt>
                <c:pt idx="90">
                  <c:v>26551.411341040137</c:v>
                </c:pt>
                <c:pt idx="91">
                  <c:v>27755.299107454081</c:v>
                </c:pt>
                <c:pt idx="92">
                  <c:v>29013.651935272104</c:v>
                </c:pt>
                <c:pt idx="93">
                  <c:v>30204.68934382272</c:v>
                </c:pt>
                <c:pt idx="94">
                  <c:v>31356.489336774757</c:v>
                </c:pt>
                <c:pt idx="95">
                  <c:v>32489.488163112495</c:v>
                </c:pt>
                <c:pt idx="96">
                  <c:v>33618.646142699487</c:v>
                </c:pt>
                <c:pt idx="97">
                  <c:v>34755.002375295568</c:v>
                </c:pt>
                <c:pt idx="98">
                  <c:v>35906.790849141777</c:v>
                </c:pt>
                <c:pt idx="99">
                  <c:v>37080.241766769097</c:v>
                </c:pt>
                <c:pt idx="100">
                  <c:v>38280.156953759426</c:v>
                </c:pt>
                <c:pt idx="101">
                  <c:v>39510.323130634781</c:v>
                </c:pt>
                <c:pt idx="102">
                  <c:v>40773.808823837127</c:v>
                </c:pt>
                <c:pt idx="103">
                  <c:v>42073.177769945563</c:v>
                </c:pt>
                <c:pt idx="104">
                  <c:v>43410.642393160742</c:v>
                </c:pt>
                <c:pt idx="105">
                  <c:v>44788.1742799575</c:v>
                </c:pt>
                <c:pt idx="106">
                  <c:v>46207.583797628387</c:v>
                </c:pt>
                <c:pt idx="107">
                  <c:v>47670.577574799026</c:v>
                </c:pt>
                <c:pt idx="108">
                  <c:v>49178.800101209839</c:v>
                </c:pt>
                <c:pt idx="109">
                  <c:v>50733.863937909788</c:v>
                </c:pt>
                <c:pt idx="110">
                  <c:v>52337.371761406976</c:v>
                </c:pt>
                <c:pt idx="111">
                  <c:v>53990.932555533625</c:v>
                </c:pt>
                <c:pt idx="112">
                  <c:v>55696.173611802056</c:v>
                </c:pt>
                <c:pt idx="113">
                  <c:v>57454.749530361521</c:v>
                </c:pt>
                <c:pt idx="114">
                  <c:v>59268.349077283136</c:v>
                </c:pt>
                <c:pt idx="115">
                  <c:v>61138.700512460389</c:v>
                </c:pt>
                <c:pt idx="116">
                  <c:v>63067.575829114088</c:v>
                </c:pt>
                <c:pt idx="117">
                  <c:v>65056.794221498523</c:v>
                </c:pt>
                <c:pt idx="118">
                  <c:v>67108.225008113252</c:v>
                </c:pt>
                <c:pt idx="119">
                  <c:v>69223.790173624569</c:v>
                </c:pt>
                <c:pt idx="120">
                  <c:v>71405.466646679328</c:v>
                </c:pt>
                <c:pt idx="121">
                  <c:v>73655.288397748416</c:v>
                </c:pt>
                <c:pt idx="122">
                  <c:v>75975.348417402507</c:v>
                </c:pt>
                <c:pt idx="123">
                  <c:v>78367.800618370442</c:v>
                </c:pt>
                <c:pt idx="124">
                  <c:v>80834.86169247255</c:v>
                </c:pt>
                <c:pt idx="125">
                  <c:v>83378.812944702702</c:v>
                </c:pt>
                <c:pt idx="126">
                  <c:v>86002.002120381512</c:v>
                </c:pt>
                <c:pt idx="127">
                  <c:v>88706.845236720837</c:v>
                </c:pt>
                <c:pt idx="128">
                  <c:v>91495.82842682481</c:v>
                </c:pt>
                <c:pt idx="129">
                  <c:v>94371.509801746157</c:v>
                </c:pt>
                <c:pt idx="130">
                  <c:v>97336.521334459379</c:v>
                </c:pt>
                <c:pt idx="131">
                  <c:v>100393.57076831904</c:v>
                </c:pt>
                <c:pt idx="132">
                  <c:v>103545.44355160889</c:v>
                </c:pt>
                <c:pt idx="133">
                  <c:v>106795.00479905952</c:v>
                </c:pt>
                <c:pt idx="134">
                  <c:v>110145.20128065045</c:v>
                </c:pt>
                <c:pt idx="135">
                  <c:v>113599.0634375661</c:v>
                </c:pt>
                <c:pt idx="136">
                  <c:v>117159.70742481024</c:v>
                </c:pt>
                <c:pt idx="137">
                  <c:v>120830.33717967174</c:v>
                </c:pt>
                <c:pt idx="138">
                  <c:v>124614.24651495984</c:v>
                </c:pt>
                <c:pt idx="139">
                  <c:v>128514.82123567384</c:v>
                </c:pt>
                <c:pt idx="140">
                  <c:v>132535.54127753127</c:v>
                </c:pt>
                <c:pt idx="141">
                  <c:v>136679.98286554299</c:v>
                </c:pt>
                <c:pt idx="142">
                  <c:v>140951.82069058702</c:v>
                </c:pt>
                <c:pt idx="143">
                  <c:v>145354.83010169203</c:v>
                </c:pt>
                <c:pt idx="144">
                  <c:v>149892.88931149241</c:v>
                </c:pt>
                <c:pt idx="145">
                  <c:v>154569.98161205812</c:v>
                </c:pt>
                <c:pt idx="146">
                  <c:v>159390.19759803041</c:v>
                </c:pt>
                <c:pt idx="147">
                  <c:v>164357.73739371041</c:v>
                </c:pt>
                <c:pt idx="148">
                  <c:v>169476.91288044583</c:v>
                </c:pt>
                <c:pt idx="149">
                  <c:v>174752.14992034511</c:v>
                </c:pt>
                <c:pt idx="150">
                  <c:v>180187.99057201314</c:v>
                </c:pt>
                <c:pt idx="151">
                  <c:v>185789.09529364985</c:v>
                </c:pt>
                <c:pt idx="152">
                  <c:v>191560.24512848014</c:v>
                </c:pt>
                <c:pt idx="153">
                  <c:v>197506.34386709071</c:v>
                </c:pt>
                <c:pt idx="154">
                  <c:v>203632.42018083474</c:v>
                </c:pt>
                <c:pt idx="155">
                  <c:v>209943.62972002933</c:v>
                </c:pt>
                <c:pt idx="156">
                  <c:v>216445.257170211</c:v>
                </c:pt>
                <c:pt idx="157">
                  <c:v>223142.71825923145</c:v>
                </c:pt>
                <c:pt idx="158">
                  <c:v>230041.56170746894</c:v>
                </c:pt>
                <c:pt idx="159">
                  <c:v>237147.47111289779</c:v>
                </c:pt>
                <c:pt idx="160">
                  <c:v>244466.26676220063</c:v>
                </c:pt>
                <c:pt idx="161">
                  <c:v>252003.9073585232</c:v>
                </c:pt>
                <c:pt idx="162">
                  <c:v>259766.49165586109</c:v>
                </c:pt>
                <c:pt idx="163">
                  <c:v>267760.25998942804</c:v>
                </c:pt>
                <c:pt idx="164">
                  <c:v>275991.5956906901</c:v>
                </c:pt>
                <c:pt idx="165">
                  <c:v>284467.02637505491</c:v>
                </c:pt>
                <c:pt idx="166">
                  <c:v>293193.22508948337</c:v>
                </c:pt>
                <c:pt idx="167">
                  <c:v>302177.01130653947</c:v>
                </c:pt>
                <c:pt idx="168">
                  <c:v>311425.35175061552</c:v>
                </c:pt>
                <c:pt idx="169">
                  <c:v>320945.36104126269</c:v>
                </c:pt>
                <c:pt idx="170">
                  <c:v>330744.30213772174</c:v>
                </c:pt>
                <c:pt idx="171">
                  <c:v>340829.58656788734</c:v>
                </c:pt>
                <c:pt idx="172">
                  <c:v>351208.77442405099</c:v>
                </c:pt>
                <c:pt idx="173">
                  <c:v>361889.57410685398</c:v>
                </c:pt>
                <c:pt idx="174">
                  <c:v>372879.84179794457</c:v>
                </c:pt>
                <c:pt idx="175">
                  <c:v>384187.58064087364</c:v>
                </c:pt>
                <c:pt idx="176">
                  <c:v>395820.93960878206</c:v>
                </c:pt>
                <c:pt idx="177">
                  <c:v>407788.21203643497</c:v>
                </c:pt>
                <c:pt idx="178">
                  <c:v>420097.83379314269</c:v>
                </c:pt>
                <c:pt idx="179">
                  <c:v>432758.38107208128</c:v>
                </c:pt>
                <c:pt idx="180">
                  <c:v>445778.56777048844</c:v>
                </c:pt>
                <c:pt idx="181">
                  <c:v>459167.24243416887</c:v>
                </c:pt>
                <c:pt idx="182">
                  <c:v>472933.38473869965</c:v>
                </c:pt>
                <c:pt idx="183">
                  <c:v>487086.10147868725</c:v>
                </c:pt>
                <c:pt idx="184">
                  <c:v>501634.62203539873</c:v>
                </c:pt>
                <c:pt idx="185">
                  <c:v>511833.58966341033</c:v>
                </c:pt>
                <c:pt idx="186">
                  <c:v>518749.39966633561</c:v>
                </c:pt>
                <c:pt idx="187">
                  <c:v>523187.33648582373</c:v>
                </c:pt>
                <c:pt idx="188">
                  <c:v>525755.53169499245</c:v>
                </c:pt>
                <c:pt idx="189">
                  <c:v>526913.25373707048</c:v>
                </c:pt>
                <c:pt idx="190">
                  <c:v>527007.36763573508</c:v>
                </c:pt>
                <c:pt idx="191">
                  <c:v>526299.86295052862</c:v>
                </c:pt>
                <c:pt idx="192">
                  <c:v>524988.63830258162</c:v>
                </c:pt>
                <c:pt idx="193">
                  <c:v>523223.19466374314</c:v>
                </c:pt>
                <c:pt idx="194">
                  <c:v>521116.48478023935</c:v>
                </c:pt>
                <c:pt idx="195">
                  <c:v>518753.86045494699</c:v>
                </c:pt>
                <c:pt idx="196">
                  <c:v>516199.82865647122</c:v>
                </c:pt>
                <c:pt idx="197">
                  <c:v>513503.15321387176</c:v>
                </c:pt>
                <c:pt idx="198">
                  <c:v>510700.70733845339</c:v>
                </c:pt>
                <c:pt idx="199">
                  <c:v>507820.38292672799</c:v>
                </c:pt>
                <c:pt idx="200">
                  <c:v>504883.28764258348</c:v>
                </c:pt>
                <c:pt idx="201">
                  <c:v>501905.40418853809</c:v>
                </c:pt>
                <c:pt idx="202">
                  <c:v>498898.84345389332</c:v>
                </c:pt>
                <c:pt idx="203">
                  <c:v>495872.79097323155</c:v>
                </c:pt>
                <c:pt idx="204">
                  <c:v>492834.22177664447</c:v>
                </c:pt>
                <c:pt idx="205">
                  <c:v>489788.44032676209</c:v>
                </c:pt>
                <c:pt idx="206">
                  <c:v>486739.48835520138</c:v>
                </c:pt>
                <c:pt idx="207">
                  <c:v>483690.45292889694</c:v>
                </c:pt>
                <c:pt idx="208">
                  <c:v>480643.69916182139</c:v>
                </c:pt>
                <c:pt idx="209">
                  <c:v>477601.04601092759</c:v>
                </c:pt>
                <c:pt idx="210">
                  <c:v>474563.89908194134</c:v>
                </c:pt>
                <c:pt idx="211">
                  <c:v>471533.35096244409</c:v>
                </c:pt>
                <c:pt idx="212">
                  <c:v>468510.25702587486</c:v>
                </c:pt>
                <c:pt idx="213">
                  <c:v>465495.29270631791</c:v>
                </c:pt>
                <c:pt idx="214">
                  <c:v>462488.99677595007</c:v>
                </c:pt>
                <c:pt idx="215">
                  <c:v>459491.80404831108</c:v>
                </c:pt>
                <c:pt idx="216">
                  <c:v>456504.07009317179</c:v>
                </c:pt>
                <c:pt idx="217">
                  <c:v>453526.08991629368</c:v>
                </c:pt>
                <c:pt idx="218">
                  <c:v>450558.11207963905</c:v>
                </c:pt>
                <c:pt idx="219">
                  <c:v>447600.34937673697</c:v>
                </c:pt>
                <c:pt idx="220">
                  <c:v>444652.98690532718</c:v>
                </c:pt>
                <c:pt idx="221">
                  <c:v>441716.18817349616</c:v>
                </c:pt>
                <c:pt idx="222">
                  <c:v>438790.09971997241</c:v>
                </c:pt>
                <c:pt idx="223">
                  <c:v>435874.85461173911</c:v>
                </c:pt>
                <c:pt idx="224">
                  <c:v>432970.57509335072</c:v>
                </c:pt>
                <c:pt idx="225">
                  <c:v>430077.37459527003</c:v>
                </c:pt>
                <c:pt idx="226">
                  <c:v>427195.35925787385</c:v>
                </c:pt>
                <c:pt idx="227">
                  <c:v>424324.62908949121</c:v>
                </c:pt>
                <c:pt idx="228">
                  <c:v>421465.27884791186</c:v>
                </c:pt>
                <c:pt idx="229">
                  <c:v>418617.39871294901</c:v>
                </c:pt>
                <c:pt idx="230">
                  <c:v>415781.07480112475</c:v>
                </c:pt>
                <c:pt idx="231">
                  <c:v>412956.38956106879</c:v>
                </c:pt>
                <c:pt idx="232">
                  <c:v>410143.42207879224</c:v>
                </c:pt>
                <c:pt idx="233">
                  <c:v>407342.24831487221</c:v>
                </c:pt>
                <c:pt idx="234">
                  <c:v>404552.94129019883</c:v>
                </c:pt>
                <c:pt idx="235">
                  <c:v>401775.57123286696</c:v>
                </c:pt>
                <c:pt idx="236">
                  <c:v>399010.20569572056</c:v>
                </c:pt>
                <c:pt idx="237">
                  <c:v>396256.90965173207</c:v>
                </c:pt>
                <c:pt idx="238">
                  <c:v>393515.74557264487</c:v>
                </c:pt>
                <c:pt idx="239">
                  <c:v>390786.77349497768</c:v>
                </c:pt>
                <c:pt idx="240">
                  <c:v>388070.0510764877</c:v>
                </c:pt>
                <c:pt idx="241">
                  <c:v>385365.63364543061</c:v>
                </c:pt>
                <c:pt idx="242">
                  <c:v>382673.57424438244</c:v>
                </c:pt>
                <c:pt idx="243">
                  <c:v>379993.92366995563</c:v>
                </c:pt>
                <c:pt idx="244">
                  <c:v>377326.73050941364</c:v>
                </c:pt>
                <c:pt idx="245">
                  <c:v>374672.0411749417</c:v>
                </c:pt>
                <c:pt idx="246">
                  <c:v>372029.89993614418</c:v>
                </c:pt>
                <c:pt idx="247">
                  <c:v>369400.3489511974</c:v>
                </c:pt>
                <c:pt idx="248">
                  <c:v>366783.42829698022</c:v>
                </c:pt>
                <c:pt idx="249">
                  <c:v>364179.17599842465</c:v>
                </c:pt>
                <c:pt idx="250">
                  <c:v>361587.62805726647</c:v>
                </c:pt>
                <c:pt idx="251">
                  <c:v>359008.81848033157</c:v>
                </c:pt>
                <c:pt idx="252">
                  <c:v>356442.77930745727</c:v>
                </c:pt>
                <c:pt idx="253">
                  <c:v>353889.54063912289</c:v>
                </c:pt>
                <c:pt idx="254">
                  <c:v>351349.13066384359</c:v>
                </c:pt>
                <c:pt idx="255">
                  <c:v>348821.57568536664</c:v>
                </c:pt>
                <c:pt idx="256">
                  <c:v>346306.90014969825</c:v>
                </c:pt>
                <c:pt idx="257">
                  <c:v>343805.12667198019</c:v>
                </c:pt>
                <c:pt idx="258">
                  <c:v>341316.27606322971</c:v>
                </c:pt>
                <c:pt idx="259">
                  <c:v>338840.36735695141</c:v>
                </c:pt>
                <c:pt idx="260">
                  <c:v>336377.41783562541</c:v>
                </c:pt>
                <c:pt idx="261">
                  <c:v>333927.44305707485</c:v>
                </c:pt>
                <c:pt idx="262">
                  <c:v>331490.45688071259</c:v>
                </c:pt>
                <c:pt idx="263">
                  <c:v>329066.47149366664</c:v>
                </c:pt>
                <c:pt idx="264">
                  <c:v>326655.49743678159</c:v>
                </c:pt>
                <c:pt idx="265">
                  <c:v>324257.54363049392</c:v>
                </c:pt>
                <c:pt idx="266">
                  <c:v>321872.61740057741</c:v>
                </c:pt>
                <c:pt idx="267">
                  <c:v>319500.72450375534</c:v>
                </c:pt>
                <c:pt idx="268">
                  <c:v>317141.86915317539</c:v>
                </c:pt>
                <c:pt idx="269">
                  <c:v>314796.05404374347</c:v>
                </c:pt>
                <c:pt idx="270">
                  <c:v>312463.28037731239</c:v>
                </c:pt>
                <c:pt idx="271">
                  <c:v>310143.54788772116</c:v>
                </c:pt>
                <c:pt idx="272">
                  <c:v>307836.85486568132</c:v>
                </c:pt>
                <c:pt idx="273">
                  <c:v>305543.19818350603</c:v>
                </c:pt>
                <c:pt idx="274">
                  <c:v>303262.57331967831</c:v>
                </c:pt>
                <c:pt idx="275">
                  <c:v>300994.97438325454</c:v>
                </c:pt>
                <c:pt idx="276">
                  <c:v>298740.39413810003</c:v>
                </c:pt>
                <c:pt idx="277">
                  <c:v>296498.82402695273</c:v>
                </c:pt>
                <c:pt idx="278">
                  <c:v>294270.25419531186</c:v>
                </c:pt>
                <c:pt idx="279">
                  <c:v>292054.67351514852</c:v>
                </c:pt>
                <c:pt idx="280">
                  <c:v>289852.06960843503</c:v>
                </c:pt>
                <c:pt idx="281">
                  <c:v>287662.42887049</c:v>
                </c:pt>
                <c:pt idx="282">
                  <c:v>285485.7364931365</c:v>
                </c:pt>
                <c:pt idx="283">
                  <c:v>283321.97648767068</c:v>
                </c:pt>
                <c:pt idx="284">
                  <c:v>281171.13170763815</c:v>
                </c:pt>
                <c:pt idx="285">
                  <c:v>279033.18387141591</c:v>
                </c:pt>
                <c:pt idx="286">
                  <c:v>276908.11358459765</c:v>
                </c:pt>
                <c:pt idx="287">
                  <c:v>274795.90036218002</c:v>
                </c:pt>
                <c:pt idx="288">
                  <c:v>272696.52265054814</c:v>
                </c:pt>
                <c:pt idx="289">
                  <c:v>270609.9578492585</c:v>
                </c:pt>
                <c:pt idx="290">
                  <c:v>268536.18233261711</c:v>
                </c:pt>
                <c:pt idx="291">
                  <c:v>266475.17147105187</c:v>
                </c:pt>
                <c:pt idx="292">
                  <c:v>264426.89965227712</c:v>
                </c:pt>
                <c:pt idx="293">
                  <c:v>262391.34030224953</c:v>
                </c:pt>
                <c:pt idx="294">
                  <c:v>260368.46590591338</c:v>
                </c:pt>
                <c:pt idx="295">
                  <c:v>258358.2480277346</c:v>
                </c:pt>
                <c:pt idx="296">
                  <c:v>256360.65733202235</c:v>
                </c:pt>
                <c:pt idx="297">
                  <c:v>254375.66360303713</c:v>
                </c:pt>
                <c:pt idx="298">
                  <c:v>252403.23576488456</c:v>
                </c:pt>
                <c:pt idx="299">
                  <c:v>250443.34190119428</c:v>
                </c:pt>
                <c:pt idx="300">
                  <c:v>248495.94927458288</c:v>
                </c:pt>
                <c:pt idx="301">
                  <c:v>246561.02434590086</c:v>
                </c:pt>
                <c:pt idx="302">
                  <c:v>244638.53279326271</c:v>
                </c:pt>
                <c:pt idx="303">
                  <c:v>242728.43953085988</c:v>
                </c:pt>
                <c:pt idx="304">
                  <c:v>240830.70872755651</c:v>
                </c:pt>
                <c:pt idx="305">
                  <c:v>238945.30382526736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7-4DEA-AC47-B92E69ED67B1}"/>
            </c:ext>
          </c:extLst>
        </c:ser>
        <c:ser>
          <c:idx val="3"/>
          <c:order val="3"/>
          <c:tx>
            <c:strRef>
              <c:f>Colombia!$F$5</c:f>
              <c:strCache>
                <c:ptCount val="1"/>
                <c:pt idx="0">
                  <c:v>Curados / muertos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Colombia!$A$6:$A$311</c:f>
              <c:numCache>
                <c:formatCode>m/d/yyyy</c:formatCode>
                <c:ptCount val="30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</c:numCache>
            </c:numRef>
          </c:cat>
          <c:val>
            <c:numRef>
              <c:f>Colombia!$F$6:$F$311</c:f>
              <c:numCache>
                <c:formatCode>_(* #,##0_);_(* \(#,##0\);_(* "-"_);_(@_)</c:formatCode>
                <c:ptCount val="306"/>
                <c:pt idx="0">
                  <c:v>0</c:v>
                </c:pt>
                <c:pt idx="1">
                  <c:v>0.29137529137529139</c:v>
                </c:pt>
                <c:pt idx="2">
                  <c:v>1.68644486826305</c:v>
                </c:pt>
                <c:pt idx="3">
                  <c:v>3.9184380564938595</c:v>
                </c:pt>
                <c:pt idx="4">
                  <c:v>6.8245386570849789</c:v>
                </c:pt>
                <c:pt idx="5">
                  <c:v>10.310866872105766</c:v>
                </c:pt>
                <c:pt idx="6">
                  <c:v>14.329731114322144</c:v>
                </c:pt>
                <c:pt idx="7">
                  <c:v>18.864897769987959</c:v>
                </c:pt>
                <c:pt idx="8">
                  <c:v>23.922104957080396</c:v>
                </c:pt>
                <c:pt idx="9">
                  <c:v>29.523010990922227</c:v>
                </c:pt>
                <c:pt idx="10">
                  <c:v>35.701397949000459</c:v>
                </c:pt>
                <c:pt idx="11">
                  <c:v>42.500861791427667</c:v>
                </c:pt>
                <c:pt idx="12">
                  <c:v>49.973488893858949</c:v>
                </c:pt>
                <c:pt idx="13">
                  <c:v>58.179194154965607</c:v>
                </c:pt>
                <c:pt idx="14">
                  <c:v>67.185510402430779</c:v>
                </c:pt>
                <c:pt idx="15">
                  <c:v>77.067693754903161</c:v>
                </c:pt>
                <c:pt idx="16">
                  <c:v>87.90905868419118</c:v>
                </c:pt>
                <c:pt idx="17">
                  <c:v>99.801488758182984</c:v>
                </c:pt>
                <c:pt idx="18">
                  <c:v>112.84609030330923</c:v>
                </c:pt>
                <c:pt idx="19">
                  <c:v>127.15397034045964</c:v>
                </c:pt>
                <c:pt idx="20">
                  <c:v>142.84712962477661</c:v>
                </c:pt>
                <c:pt idx="21">
                  <c:v>160.05946809455133</c:v>
                </c:pt>
                <c:pt idx="22">
                  <c:v>178.93790457828402</c:v>
                </c:pt>
                <c:pt idx="23">
                  <c:v>199.64361592334802</c:v>
                </c:pt>
                <c:pt idx="24">
                  <c:v>222.353403255411</c:v>
                </c:pt>
                <c:pt idx="25">
                  <c:v>247.26119515879967</c:v>
                </c:pt>
                <c:pt idx="26">
                  <c:v>274.57969938629947</c:v>
                </c:pt>
                <c:pt idx="27">
                  <c:v>304.54221639816888</c:v>
                </c:pt>
                <c:pt idx="28">
                  <c:v>337.40462968727252</c:v>
                </c:pt>
                <c:pt idx="29">
                  <c:v>373.44758953548939</c:v>
                </c:pt>
                <c:pt idx="30">
                  <c:v>412.97890861369206</c:v>
                </c:pt>
                <c:pt idx="31">
                  <c:v>456.33618972042132</c:v>
                </c:pt>
                <c:pt idx="32">
                  <c:v>503.88970798309828</c:v>
                </c:pt>
                <c:pt idx="33">
                  <c:v>555.60828293664986</c:v>
                </c:pt>
                <c:pt idx="34">
                  <c:v>611.5672927483414</c:v>
                </c:pt>
                <c:pt idx="35">
                  <c:v>671.92123744931791</c:v>
                </c:pt>
                <c:pt idx="36">
                  <c:v>736.88568485235157</c:v>
                </c:pt>
                <c:pt idx="37">
                  <c:v>806.72560229812075</c:v>
                </c:pt>
                <c:pt idx="38">
                  <c:v>881.7480491369555</c:v>
                </c:pt>
                <c:pt idx="39">
                  <c:v>962.29786258275772</c:v>
                </c:pt>
                <c:pt idx="40">
                  <c:v>1048.7554148312029</c:v>
                </c:pt>
                <c:pt idx="41">
                  <c:v>1141.535820836333</c:v>
                </c:pt>
                <c:pt idx="42">
                  <c:v>1241.0891803887157</c:v>
                </c:pt>
                <c:pt idx="43">
                  <c:v>1347.9015765996619</c:v>
                </c:pt>
                <c:pt idx="44">
                  <c:v>1462.4966468614009</c:v>
                </c:pt>
                <c:pt idx="45">
                  <c:v>1585.4376062307956</c:v>
                </c:pt>
                <c:pt idx="46">
                  <c:v>1717.3296467247071</c:v>
                </c:pt>
                <c:pt idx="47">
                  <c:v>1858.8226658176236</c:v>
                </c:pt>
                <c:pt idx="48">
                  <c:v>2010.6142979634747</c:v>
                </c:pt>
                <c:pt idx="49">
                  <c:v>2173.4532372478502</c:v>
                </c:pt>
                <c:pt idx="50">
                  <c:v>2348.1428493622348</c:v>
                </c:pt>
                <c:pt idx="51">
                  <c:v>2535.5450783661795</c:v>
                </c:pt>
                <c:pt idx="52">
                  <c:v>2736.584659107717</c:v>
                </c:pt>
                <c:pt idx="53">
                  <c:v>2952.2536503458468</c:v>
                </c:pt>
                <c:pt idx="54">
                  <c:v>3183.6163069964205</c:v>
                </c:pt>
                <c:pt idx="55">
                  <c:v>3431.8143128009915</c:v>
                </c:pt>
                <c:pt idx="56">
                  <c:v>3698.0723973007371</c:v>
                </c:pt>
                <c:pt idx="57">
                  <c:v>3983.7043634249958</c:v>
                </c:pt>
                <c:pt idx="58">
                  <c:v>4290.1195543745971</c:v>
                </c:pt>
                <c:pt idx="59">
                  <c:v>4618.829790863706</c:v>
                </c:pt>
                <c:pt idx="60">
                  <c:v>4971.4568122311184</c:v>
                </c:pt>
                <c:pt idx="61">
                  <c:v>5349.7402574808502</c:v>
                </c:pt>
                <c:pt idx="62">
                  <c:v>5755.5462249920975</c:v>
                </c:pt>
                <c:pt idx="63">
                  <c:v>6187.0622722148637</c:v>
                </c:pt>
                <c:pt idx="64">
                  <c:v>6643.2998667389966</c:v>
                </c:pt>
                <c:pt idx="65">
                  <c:v>7123.8635349603237</c:v>
                </c:pt>
                <c:pt idx="66">
                  <c:v>7628.788931574114</c:v>
                </c:pt>
                <c:pt idx="67">
                  <c:v>8158.4294556837349</c:v>
                </c:pt>
                <c:pt idx="68">
                  <c:v>8713.3770712739297</c:v>
                </c:pt>
                <c:pt idx="69">
                  <c:v>9294.4072363561081</c:v>
                </c:pt>
                <c:pt idx="70">
                  <c:v>9902.4408347187855</c:v>
                </c:pt>
                <c:pt idx="71">
                  <c:v>10538.518108961645</c:v>
                </c:pt>
                <c:pt idx="72">
                  <c:v>11203.78107528382</c:v>
                </c:pt>
                <c:pt idx="73">
                  <c:v>11899.461943733821</c:v>
                </c:pt>
                <c:pt idx="74">
                  <c:v>12626.875802126106</c:v>
                </c:pt>
                <c:pt idx="75">
                  <c:v>13387.416338977948</c:v>
                </c:pt>
                <c:pt idx="76">
                  <c:v>14182.553744958679</c:v>
                </c:pt>
                <c:pt idx="77">
                  <c:v>15013.834188765668</c:v>
                </c:pt>
                <c:pt idx="78">
                  <c:v>15882.880443934637</c:v>
                </c:pt>
                <c:pt idx="79">
                  <c:v>16791.393370304424</c:v>
                </c:pt>
                <c:pt idx="80">
                  <c:v>17741.154043491766</c:v>
                </c:pt>
                <c:pt idx="81">
                  <c:v>18734.0263889159</c:v>
                </c:pt>
                <c:pt idx="82">
                  <c:v>19771.960221478323</c:v>
                </c:pt>
                <c:pt idx="83">
                  <c:v>20856.994623464117</c:v>
                </c:pt>
                <c:pt idx="84">
                  <c:v>21991.261615469964</c:v>
                </c:pt>
                <c:pt idx="85">
                  <c:v>23176.990090913216</c:v>
                </c:pt>
                <c:pt idx="86">
                  <c:v>24416.50999586051</c:v>
                </c:pt>
                <c:pt idx="87">
                  <c:v>25712.256743887789</c:v>
                </c:pt>
                <c:pt idx="88">
                  <c:v>27066.775861400205</c:v>
                </c:pt>
                <c:pt idx="89">
                  <c:v>28482.727862971504</c:v>
                </c:pt>
                <c:pt idx="90">
                  <c:v>29962.893359281017</c:v>
                </c:pt>
                <c:pt idx="91">
                  <c:v>31510.178402465175</c:v>
                </c:pt>
                <c:pt idx="92">
                  <c:v>33127.620075393737</c:v>
                </c:pt>
                <c:pt idx="93">
                  <c:v>34818.392332693977</c:v>
                </c:pt>
                <c:pt idx="94">
                  <c:v>36578.572364385276</c:v>
                </c:pt>
                <c:pt idx="95">
                  <c:v>38405.873607787071</c:v>
                </c:pt>
                <c:pt idx="96">
                  <c:v>40299.200423819268</c:v>
                </c:pt>
                <c:pt idx="97">
                  <c:v>42258.328986913642</c:v>
                </c:pt>
                <c:pt idx="98">
                  <c:v>44283.67877568378</c:v>
                </c:pt>
                <c:pt idx="99">
                  <c:v>46376.149104887845</c:v>
                </c:pt>
                <c:pt idx="100">
                  <c:v>48537.002354699565</c:v>
                </c:pt>
                <c:pt idx="101">
                  <c:v>50767.780731958272</c:v>
                </c:pt>
                <c:pt idx="102">
                  <c:v>53070.247114862395</c:v>
                </c:pt>
                <c:pt idx="103">
                  <c:v>55446.34320016759</c:v>
                </c:pt>
                <c:pt idx="104">
                  <c:v>57898.160086528056</c:v>
                </c:pt>
                <c:pt idx="105">
                  <c:v>60427.917801747215</c:v>
                </c:pt>
                <c:pt idx="106">
                  <c:v>63037.951267945202</c:v>
                </c:pt>
                <c:pt idx="107">
                  <c:v>65730.700906501632</c:v>
                </c:pt>
                <c:pt idx="108">
                  <c:v>68508.706592678733</c:v>
                </c:pt>
                <c:pt idx="109">
                  <c:v>71374.604034474178</c:v>
                </c:pt>
                <c:pt idx="110">
                  <c:v>74331.122911974744</c:v>
                </c:pt>
                <c:pt idx="111">
                  <c:v>77381.08630133413</c:v>
                </c:pt>
                <c:pt idx="112">
                  <c:v>80527.411042332591</c:v>
                </c:pt>
                <c:pt idx="113">
                  <c:v>83773.108805258118</c:v>
                </c:pt>
                <c:pt idx="114">
                  <c:v>87121.287682318813</c:v>
                </c:pt>
                <c:pt idx="115">
                  <c:v>90575.154178663986</c:v>
                </c:pt>
                <c:pt idx="116">
                  <c:v>94138.015513888953</c:v>
                </c:pt>
                <c:pt idx="117">
                  <c:v>97813.282170597231</c:v>
                </c:pt>
                <c:pt idx="118">
                  <c:v>101604.47064504353</c:v>
                </c:pt>
                <c:pt idx="119">
                  <c:v>105515.20636812705</c:v>
                </c:pt>
                <c:pt idx="120">
                  <c:v>109549.22677451542</c:v>
                </c:pt>
                <c:pt idx="121">
                  <c:v>113710.38450450839</c:v>
                </c:pt>
                <c:pt idx="122">
                  <c:v>118002.6507281534</c:v>
                </c:pt>
                <c:pt idx="123">
                  <c:v>122430.11858464539</c:v>
                </c:pt>
                <c:pt idx="124">
                  <c:v>126997.00673256908</c:v>
                </c:pt>
                <c:pt idx="125">
                  <c:v>131707.6630083542</c:v>
                </c:pt>
                <c:pt idx="126">
                  <c:v>136566.56819161194</c:v>
                </c:pt>
                <c:pt idx="127">
                  <c:v>141578.33987694886</c:v>
                </c:pt>
                <c:pt idx="128">
                  <c:v>146747.73645251532</c:v>
                </c:pt>
                <c:pt idx="129">
                  <c:v>152079.66118601328</c:v>
                </c:pt>
                <c:pt idx="130">
                  <c:v>157579.16641921527</c:v>
                </c:pt>
                <c:pt idx="131">
                  <c:v>163251.45787227235</c:v>
                </c:pt>
                <c:pt idx="132">
                  <c:v>169101.89905923733</c:v>
                </c:pt>
                <c:pt idx="133">
                  <c:v>175136.0158163241</c:v>
                </c:pt>
                <c:pt idx="134">
                  <c:v>181359.50094447442</c:v>
                </c:pt>
                <c:pt idx="135">
                  <c:v>187778.21896782235</c:v>
                </c:pt>
                <c:pt idx="136">
                  <c:v>194398.21100963856</c:v>
                </c:pt>
                <c:pt idx="137">
                  <c:v>201225.69978730814</c:v>
                </c:pt>
                <c:pt idx="138">
                  <c:v>208267.09472784845</c:v>
                </c:pt>
                <c:pt idx="139">
                  <c:v>215528.99720541021</c:v>
                </c:pt>
                <c:pt idx="140">
                  <c:v>223018.20590212781</c:v>
                </c:pt>
                <c:pt idx="141">
                  <c:v>230741.72229359235</c:v>
                </c:pt>
                <c:pt idx="142">
                  <c:v>238706.75626011583</c:v>
                </c:pt>
                <c:pt idx="143">
                  <c:v>246920.73182483535</c:v>
                </c:pt>
                <c:pt idx="144">
                  <c:v>255391.29301957265</c:v>
                </c:pt>
                <c:pt idx="145">
                  <c:v>264126.30987921671</c:v>
                </c:pt>
                <c:pt idx="146">
                  <c:v>273133.88456523407</c:v>
                </c:pt>
                <c:pt idx="147">
                  <c:v>282422.35761873232</c:v>
                </c:pt>
                <c:pt idx="148">
                  <c:v>292000.31434330752</c:v>
                </c:pt>
                <c:pt idx="149">
                  <c:v>301876.59131769248</c:v>
                </c:pt>
                <c:pt idx="150">
                  <c:v>312060.28303799231</c:v>
                </c:pt>
                <c:pt idx="151">
                  <c:v>322560.74868904206</c:v>
                </c:pt>
                <c:pt idx="152">
                  <c:v>333387.61904414988</c:v>
                </c:pt>
                <c:pt idx="153">
                  <c:v>344550.80349219649</c:v>
                </c:pt>
                <c:pt idx="154">
                  <c:v>356060.49719074491</c:v>
                </c:pt>
                <c:pt idx="155">
                  <c:v>367927.18834347418</c:v>
                </c:pt>
                <c:pt idx="156">
                  <c:v>380161.66559988615</c:v>
                </c:pt>
                <c:pt idx="157">
                  <c:v>392775.0255748402</c:v>
                </c:pt>
                <c:pt idx="158">
                  <c:v>405778.68048505182</c:v>
                </c:pt>
                <c:pt idx="159">
                  <c:v>419184.36589924002</c:v>
                </c:pt>
                <c:pt idx="160">
                  <c:v>433004.14859812683</c:v>
                </c:pt>
                <c:pt idx="161">
                  <c:v>447250.43453998002</c:v>
                </c:pt>
                <c:pt idx="162">
                  <c:v>461935.97692684038</c:v>
                </c:pt>
                <c:pt idx="163">
                  <c:v>477073.88436599314</c:v>
                </c:pt>
                <c:pt idx="164">
                  <c:v>492677.62912062183</c:v>
                </c:pt>
                <c:pt idx="165">
                  <c:v>508761.0554429231</c:v>
                </c:pt>
                <c:pt idx="166">
                  <c:v>525338.38798226195</c:v>
                </c:pt>
                <c:pt idx="167">
                  <c:v>542424.24026020383</c:v>
                </c:pt>
                <c:pt idx="168">
                  <c:v>560033.62320347538</c:v>
                </c:pt>
                <c:pt idx="169">
                  <c:v>578181.95372507302</c:v>
                </c:pt>
                <c:pt idx="170">
                  <c:v>596885.06334286218</c:v>
                </c:pt>
                <c:pt idx="171">
                  <c:v>616159.20682408137</c:v>
                </c:pt>
                <c:pt idx="172">
                  <c:v>636021.07084318902</c:v>
                </c:pt>
                <c:pt idx="173">
                  <c:v>656487.78263946238</c:v>
                </c:pt>
                <c:pt idx="174">
                  <c:v>677576.91865967528</c:v>
                </c:pt>
                <c:pt idx="175">
                  <c:v>699306.51317004499</c:v>
                </c:pt>
                <c:pt idx="176">
                  <c:v>721695.06682044559</c:v>
                </c:pt>
                <c:pt idx="177">
                  <c:v>744761.55514263571</c:v>
                </c:pt>
                <c:pt idx="178">
                  <c:v>768525.43696294073</c:v>
                </c:pt>
                <c:pt idx="179">
                  <c:v>793006.66270846187</c:v>
                </c:pt>
                <c:pt idx="180">
                  <c:v>818225.68258445733</c:v>
                </c:pt>
                <c:pt idx="181">
                  <c:v>844203.45459905453</c:v>
                </c:pt>
                <c:pt idx="182">
                  <c:v>870961.45240990352</c:v>
                </c:pt>
                <c:pt idx="183">
                  <c:v>898521.67296577175</c:v>
                </c:pt>
                <c:pt idx="184">
                  <c:v>926906.64391441317</c:v>
                </c:pt>
                <c:pt idx="185">
                  <c:v>956139.43074631284</c:v>
                </c:pt>
                <c:pt idx="186">
                  <c:v>985966.56301108038</c:v>
                </c:pt>
                <c:pt idx="187">
                  <c:v>1016196.7145067876</c:v>
                </c:pt>
                <c:pt idx="188">
                  <c:v>1046685.4870292715</c:v>
                </c:pt>
                <c:pt idx="189">
                  <c:v>1077323.9212772315</c:v>
                </c:pt>
                <c:pt idx="190">
                  <c:v>1108029.82184466</c:v>
                </c:pt>
                <c:pt idx="191">
                  <c:v>1138741.2069050176</c:v>
                </c:pt>
                <c:pt idx="192">
                  <c:v>1169411.3620886148</c:v>
                </c:pt>
                <c:pt idx="193">
                  <c:v>1200005.1055794412</c:v>
                </c:pt>
                <c:pt idx="194">
                  <c:v>1230495.9677393329</c:v>
                </c:pt>
                <c:pt idx="195">
                  <c:v>1260864.061257995</c:v>
                </c:pt>
                <c:pt idx="196">
                  <c:v>1291094.4727064185</c:v>
                </c:pt>
                <c:pt idx="197">
                  <c:v>1321176.0478029493</c:v>
                </c:pt>
                <c:pt idx="198">
                  <c:v>1351100.4739809139</c:v>
                </c:pt>
                <c:pt idx="199">
                  <c:v>1380861.5874621756</c:v>
                </c:pt>
                <c:pt idx="200">
                  <c:v>1410454.8498704932</c:v>
                </c:pt>
                <c:pt idx="201">
                  <c:v>1439876.9528799676</c:v>
                </c:pt>
                <c:pt idx="202">
                  <c:v>1469125.5195576213</c:v>
                </c:pt>
                <c:pt idx="203">
                  <c:v>1498198.8787332561</c:v>
                </c:pt>
                <c:pt idx="204">
                  <c:v>1527095.8945242369</c:v>
                </c:pt>
                <c:pt idx="205">
                  <c:v>1555815.8375182138</c:v>
                </c:pt>
                <c:pt idx="206">
                  <c:v>1584358.2874207057</c:v>
                </c:pt>
                <c:pt idx="207">
                  <c:v>1612723.0594693772</c:v>
                </c:pt>
                <c:pt idx="208">
                  <c:v>1640910.1488008979</c:v>
                </c:pt>
                <c:pt idx="209">
                  <c:v>1668919.6883790926</c:v>
                </c:pt>
                <c:pt idx="210">
                  <c:v>1696751.9171676082</c:v>
                </c:pt>
                <c:pt idx="211">
                  <c:v>1724407.1560418471</c:v>
                </c:pt>
                <c:pt idx="212">
                  <c:v>1751885.7895478171</c:v>
                </c:pt>
                <c:pt idx="213">
                  <c:v>1779188.2520784624</c:v>
                </c:pt>
                <c:pt idx="214">
                  <c:v>1806315.0173876884</c:v>
                </c:pt>
                <c:pt idx="215">
                  <c:v>1833266.5906263802</c:v>
                </c:pt>
                <c:pt idx="216">
                  <c:v>1860043.5022842071</c:v>
                </c:pt>
                <c:pt idx="217">
                  <c:v>1886646.303571688</c:v>
                </c:pt>
                <c:pt idx="218">
                  <c:v>1913075.5628908193</c:v>
                </c:pt>
                <c:pt idx="219">
                  <c:v>1939331.8631285604</c:v>
                </c:pt>
                <c:pt idx="220">
                  <c:v>1965415.7995724261</c:v>
                </c:pt>
                <c:pt idx="221">
                  <c:v>1991327.9782965127</c:v>
                </c:pt>
                <c:pt idx="222">
                  <c:v>2017069.0149033598</c:v>
                </c:pt>
                <c:pt idx="223">
                  <c:v>2042639.5335350598</c:v>
                </c:pt>
                <c:pt idx="224">
                  <c:v>2068040.1660881913</c:v>
                </c:pt>
                <c:pt idx="225">
                  <c:v>2093271.5515831418</c:v>
                </c:pt>
                <c:pt idx="226">
                  <c:v>2118334.335650465</c:v>
                </c:pt>
                <c:pt idx="227">
                  <c:v>2143229.170106052</c:v>
                </c:pt>
                <c:pt idx="228">
                  <c:v>2167956.7125937846</c:v>
                </c:pt>
                <c:pt idx="229">
                  <c:v>2192517.6262795604</c:v>
                </c:pt>
                <c:pt idx="230">
                  <c:v>2216912.579584511</c:v>
                </c:pt>
                <c:pt idx="231">
                  <c:v>2241142.2459482127</c:v>
                </c:pt>
                <c:pt idx="232">
                  <c:v>2265207.3036149414</c:v>
                </c:pt>
                <c:pt idx="233">
                  <c:v>2289108.4354377147</c:v>
                </c:pt>
                <c:pt idx="234">
                  <c:v>2312846.3286961573</c:v>
                </c:pt>
                <c:pt idx="235">
                  <c:v>2336421.6749251899</c:v>
                </c:pt>
                <c:pt idx="236">
                  <c:v>2359835.1697522802</c:v>
                </c:pt>
                <c:pt idx="237">
                  <c:v>2383087.5127415415</c:v>
                </c:pt>
                <c:pt idx="238">
                  <c:v>2406179.4072433906</c:v>
                </c:pt>
                <c:pt idx="239">
                  <c:v>2429111.5602487894</c:v>
                </c:pt>
                <c:pt idx="240">
                  <c:v>2451884.6822473314</c:v>
                </c:pt>
                <c:pt idx="241">
                  <c:v>2474499.4870886183</c:v>
                </c:pt>
                <c:pt idx="242">
                  <c:v>2496956.6918465104</c:v>
                </c:pt>
                <c:pt idx="243">
                  <c:v>2519257.0166859268</c:v>
                </c:pt>
                <c:pt idx="244">
                  <c:v>2541401.1847319617</c:v>
                </c:pt>
                <c:pt idx="245">
                  <c:v>2563389.9219411351</c:v>
                </c:pt>
                <c:pt idx="246">
                  <c:v>2585223.95697464</c:v>
                </c:pt>
                <c:pt idx="247">
                  <c:v>2606904.0210734829</c:v>
                </c:pt>
                <c:pt idx="248">
                  <c:v>2628430.847935441</c:v>
                </c:pt>
                <c:pt idx="249">
                  <c:v>2649805.173593773</c:v>
                </c:pt>
                <c:pt idx="250">
                  <c:v>2671027.7362976437</c:v>
                </c:pt>
                <c:pt idx="251">
                  <c:v>2692099.276394221</c:v>
                </c:pt>
                <c:pt idx="252">
                  <c:v>2713020.536212422</c:v>
                </c:pt>
                <c:pt idx="253">
                  <c:v>2733792.2599482876</c:v>
                </c:pt>
                <c:pt idx="254">
                  <c:v>2754415.193551966</c:v>
                </c:pt>
                <c:pt idx="255">
                  <c:v>2774890.0846162927</c:v>
                </c:pt>
                <c:pt idx="256">
                  <c:v>2795217.6822669553</c:v>
                </c:pt>
                <c:pt idx="257">
                  <c:v>2815398.7370542339</c:v>
                </c:pt>
                <c:pt idx="258">
                  <c:v>2835434.0008463073</c:v>
                </c:pt>
                <c:pt idx="259">
                  <c:v>2855324.226724118</c:v>
                </c:pt>
                <c:pt idx="260">
                  <c:v>2875070.1688777865</c:v>
                </c:pt>
                <c:pt idx="261">
                  <c:v>2894672.5825045714</c:v>
                </c:pt>
                <c:pt idx="262">
                  <c:v>2914132.2237083637</c:v>
                </c:pt>
                <c:pt idx="263">
                  <c:v>2933449.8494007131</c:v>
                </c:pt>
                <c:pt idx="264">
                  <c:v>2952626.2172033745</c:v>
                </c:pt>
                <c:pt idx="265">
                  <c:v>2971662.085352371</c:v>
                </c:pt>
                <c:pt idx="266">
                  <c:v>2990558.2126035653</c:v>
                </c:pt>
                <c:pt idx="267">
                  <c:v>3009315.3581397296</c:v>
                </c:pt>
                <c:pt idx="268">
                  <c:v>3027934.2814791091</c:v>
                </c:pt>
                <c:pt idx="269">
                  <c:v>3046415.7423854712</c:v>
                </c:pt>
                <c:pt idx="270">
                  <c:v>3064760.5007796288</c:v>
                </c:pt>
                <c:pt idx="271">
                  <c:v>3082969.3166524325</c:v>
                </c:pt>
                <c:pt idx="272">
                  <c:v>3101042.9499792228</c:v>
                </c:pt>
                <c:pt idx="273">
                  <c:v>3118982.1606357312</c:v>
                </c:pt>
                <c:pt idx="274">
                  <c:v>3136787.7083154228</c:v>
                </c:pt>
                <c:pt idx="275">
                  <c:v>3154460.3524482711</c:v>
                </c:pt>
                <c:pt idx="276">
                  <c:v>3172000.852120955</c:v>
                </c:pt>
                <c:pt idx="277">
                  <c:v>3189409.9659984666</c:v>
                </c:pt>
                <c:pt idx="278">
                  <c:v>3206688.4522471237</c:v>
                </c:pt>
                <c:pt idx="279">
                  <c:v>3223837.0684589716</c:v>
                </c:pt>
                <c:pt idx="280">
                  <c:v>3240856.5715775699</c:v>
                </c:pt>
                <c:pt idx="281">
                  <c:v>3257747.7178251478</c:v>
                </c:pt>
                <c:pt idx="282">
                  <c:v>3274511.2626311206</c:v>
                </c:pt>
                <c:pt idx="283">
                  <c:v>3291147.9605619563</c:v>
                </c:pt>
                <c:pt idx="284">
                  <c:v>3307658.56525238</c:v>
                </c:pt>
                <c:pt idx="285">
                  <c:v>3324043.8293379066</c:v>
                </c:pt>
                <c:pt idx="286">
                  <c:v>3340304.5043886886</c:v>
                </c:pt>
                <c:pt idx="287">
                  <c:v>3356441.3408446675</c:v>
                </c:pt>
                <c:pt idx="288">
                  <c:v>3372455.0879520206</c:v>
                </c:pt>
                <c:pt idx="289">
                  <c:v>3388346.4937008871</c:v>
                </c:pt>
                <c:pt idx="290">
                  <c:v>3404116.3047643634</c:v>
                </c:pt>
                <c:pt idx="291">
                  <c:v>3419765.2664387585</c:v>
                </c:pt>
                <c:pt idx="292">
                  <c:v>3435294.1225850903</c:v>
                </c:pt>
                <c:pt idx="293">
                  <c:v>3450703.6155718197</c:v>
                </c:pt>
                <c:pt idx="294">
                  <c:v>3465994.486218804</c:v>
                </c:pt>
                <c:pt idx="295">
                  <c:v>3481167.4737424585</c:v>
                </c:pt>
                <c:pt idx="296">
                  <c:v>3496223.3157021166</c:v>
                </c:pt>
                <c:pt idx="297">
                  <c:v>3511162.7479475723</c:v>
                </c:pt>
                <c:pt idx="298">
                  <c:v>3525986.5045677959</c:v>
                </c:pt>
                <c:pt idx="299">
                  <c:v>3540695.3178408076</c:v>
                </c:pt>
                <c:pt idx="300">
                  <c:v>3555289.9181847</c:v>
                </c:pt>
                <c:pt idx="301">
                  <c:v>3569771.0341097922</c:v>
                </c:pt>
                <c:pt idx="302">
                  <c:v>3584139.3921719077</c:v>
                </c:pt>
                <c:pt idx="303">
                  <c:v>3598395.71692676</c:v>
                </c:pt>
                <c:pt idx="304">
                  <c:v>3612540.7308854349</c:v>
                </c:pt>
                <c:pt idx="305">
                  <c:v>3626575.1544709569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7-4DEA-AC47-B92E69ED6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59592"/>
        <c:axId val="297656312"/>
      </c:areaChart>
      <c:dateAx>
        <c:axId val="2976595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656312"/>
        <c:crosses val="autoZero"/>
        <c:auto val="1"/>
        <c:lblOffset val="100"/>
        <c:baseTimeUnit val="days"/>
        <c:majorUnit val="30"/>
        <c:majorTimeUnit val="days"/>
      </c:dateAx>
      <c:valAx>
        <c:axId val="297656312"/>
        <c:scaling>
          <c:orientation val="minMax"/>
          <c:min val="4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659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Evolución del Covid-19 en 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Colombia!$E$5</c:f>
              <c:strCache>
                <c:ptCount val="1"/>
                <c:pt idx="0">
                  <c:v>Infectados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Colombia!$A$6:$A$36</c:f>
              <c:numCache>
                <c:formatCode>m/d/yyyy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Colombia!$E$6:$E$36</c:f>
              <c:numCache>
                <c:formatCode>_(* #,##0_);_(* \(#,##0\);_(* "-"_);_(@_)</c:formatCode>
                <c:ptCount val="31"/>
                <c:pt idx="0">
                  <c:v>5</c:v>
                </c:pt>
                <c:pt idx="1">
                  <c:v>23.939393939393938</c:v>
                </c:pt>
                <c:pt idx="2">
                  <c:v>38.301003110040696</c:v>
                </c:pt>
                <c:pt idx="3">
                  <c:v>49.868686306143616</c:v>
                </c:pt>
                <c:pt idx="4">
                  <c:v>59.825392169756718</c:v>
                </c:pt>
                <c:pt idx="5">
                  <c:v>68.963710396433058</c:v>
                </c:pt>
                <c:pt idx="6">
                  <c:v>77.823459811225405</c:v>
                </c:pt>
                <c:pt idx="7">
                  <c:v>86.781675330506246</c:v>
                </c:pt>
                <c:pt idx="8">
                  <c:v>96.111547540725809</c:v>
                </c:pt>
                <c:pt idx="9">
                  <c:v>106.02112020062242</c:v>
                </c:pt>
                <c:pt idx="10">
                  <c:v>116.67879953605089</c:v>
                </c:pt>
                <c:pt idx="11">
                  <c:v>128.2302810777208</c:v>
                </c:pt>
                <c:pt idx="12">
                  <c:v>140.80990228059028</c:v>
                </c:pt>
                <c:pt idx="13">
                  <c:v>154.54838680650244</c:v>
                </c:pt>
                <c:pt idx="14">
                  <c:v>169.57826632842597</c:v>
                </c:pt>
                <c:pt idx="15">
                  <c:v>186.0378221865825</c:v>
                </c:pt>
                <c:pt idx="16">
                  <c:v>204.0741000696994</c:v>
                </c:pt>
                <c:pt idx="17">
                  <c:v>223.84536251436626</c:v>
                </c:pt>
                <c:pt idx="18">
                  <c:v>245.52322143750121</c:v>
                </c:pt>
                <c:pt idx="19">
                  <c:v>269.2946133188795</c:v>
                </c:pt>
                <c:pt idx="20">
                  <c:v>295.36372814133415</c:v>
                </c:pt>
                <c:pt idx="21">
                  <c:v>323.95397006085307</c:v>
                </c:pt>
                <c:pt idx="22">
                  <c:v>355.3100066812982</c:v>
                </c:pt>
                <c:pt idx="23">
                  <c:v>389.69995061820055</c:v>
                </c:pt>
                <c:pt idx="24">
                  <c:v>427.41770906214947</c:v>
                </c:pt>
                <c:pt idx="25">
                  <c:v>468.78553254389624</c:v>
                </c:pt>
                <c:pt idx="26">
                  <c:v>514.15679192367895</c:v>
                </c:pt>
                <c:pt idx="27">
                  <c:v>563.91901204101828</c:v>
                </c:pt>
                <c:pt idx="28">
                  <c:v>618.49719099540187</c:v>
                </c:pt>
                <c:pt idx="29">
                  <c:v>678.35743538195834</c:v>
                </c:pt>
                <c:pt idx="30">
                  <c:v>744.01094379147469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2-47C4-B5FC-8BF184532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74536"/>
        <c:axId val="483975520"/>
      </c:areaChart>
      <c:scatterChart>
        <c:scatterStyle val="lineMarker"/>
        <c:varyColors val="0"/>
        <c:ser>
          <c:idx val="1"/>
          <c:order val="1"/>
          <c:tx>
            <c:strRef>
              <c:f>Colombia!$G$5</c:f>
              <c:strCache>
                <c:ptCount val="1"/>
                <c:pt idx="0">
                  <c:v>Casos Reportados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Colombia!$A$6:$A$36</c:f>
              <c:numCache>
                <c:formatCode>m/d/yyyy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xVal>
          <c:yVal>
            <c:numRef>
              <c:f>Colombia!$G$6:$G$36</c:f>
              <c:numCache>
                <c:formatCode>General</c:formatCode>
                <c:ptCount val="31"/>
                <c:pt idx="5">
                  <c:v>1</c:v>
                </c:pt>
                <c:pt idx="8">
                  <c:v>3</c:v>
                </c:pt>
                <c:pt idx="10">
                  <c:v>9</c:v>
                </c:pt>
                <c:pt idx="12">
                  <c:v>13</c:v>
                </c:pt>
                <c:pt idx="13">
                  <c:v>22</c:v>
                </c:pt>
                <c:pt idx="16">
                  <c:v>75</c:v>
                </c:pt>
                <c:pt idx="17">
                  <c:v>102</c:v>
                </c:pt>
                <c:pt idx="18">
                  <c:v>128</c:v>
                </c:pt>
                <c:pt idx="19">
                  <c:v>158</c:v>
                </c:pt>
                <c:pt idx="20">
                  <c:v>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62-47C4-B5FC-8BF184532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74536"/>
        <c:axId val="483975520"/>
      </c:scatterChart>
      <c:dateAx>
        <c:axId val="483974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975520"/>
        <c:crosses val="autoZero"/>
        <c:auto val="1"/>
        <c:lblOffset val="100"/>
        <c:baseTimeUnit val="days"/>
        <c:majorUnit val="5"/>
        <c:majorTimeUnit val="days"/>
      </c:dateAx>
      <c:valAx>
        <c:axId val="483975520"/>
        <c:scaling>
          <c:orientation val="minMax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97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483051</xdr:colOff>
      <xdr:row>28</xdr:row>
      <xdr:rowOff>125183</xdr:rowOff>
    </xdr:from>
    <xdr:to>
      <xdr:col>24</xdr:col>
      <xdr:colOff>0</xdr:colOff>
      <xdr:row>51</xdr:row>
      <xdr:rowOff>176891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9496726-5656-4534-B3B5-66AFE32C4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508268</xdr:colOff>
      <xdr:row>52</xdr:row>
      <xdr:rowOff>162486</xdr:rowOff>
    </xdr:from>
    <xdr:to>
      <xdr:col>24</xdr:col>
      <xdr:colOff>32018</xdr:colOff>
      <xdr:row>79</xdr:row>
      <xdr:rowOff>80843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41E79BC-7DC7-41B1-AE18-C0C86F654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452937</xdr:colOff>
      <xdr:row>9</xdr:row>
      <xdr:rowOff>149316</xdr:rowOff>
    </xdr:from>
    <xdr:to>
      <xdr:col>23</xdr:col>
      <xdr:colOff>663847</xdr:colOff>
      <xdr:row>27</xdr:row>
      <xdr:rowOff>95613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62FE5E-4DBB-48A0-A23F-34FE82FA794E}"/>
            </a:ext>
            <a:ext uri="{147F2762-F138-4A5C-976F-8EAC2B608ADB}">
              <a16:predDERef xmlns:a16="http://schemas.microsoft.com/office/drawing/2014/main" pred="{341E79BC-7DC7-41B1-AE18-C0C86F654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1E83-A62D-461F-AEB7-910D93CBDA4C}">
  <dimension ref="A2:V695"/>
  <sheetViews>
    <sheetView showGridLines="0" tabSelected="1" topLeftCell="A5" zoomScale="70" zoomScaleNormal="70" workbookViewId="0">
      <selection activeCell="T15" sqref="T15"/>
    </sheetView>
  </sheetViews>
  <sheetFormatPr baseColWidth="10" defaultColWidth="11.42578125" defaultRowHeight="15" x14ac:dyDescent="0.25"/>
  <cols>
    <col min="1" max="1" width="17.140625" style="52" customWidth="1"/>
    <col min="2" max="2" width="11.42578125" style="52"/>
    <col min="3" max="3" width="21" style="51" customWidth="1"/>
    <col min="4" max="4" width="15" style="51" bestFit="1" customWidth="1"/>
    <col min="5" max="5" width="13.42578125" style="51" customWidth="1"/>
    <col min="6" max="6" width="13.85546875" style="51" customWidth="1"/>
    <col min="7" max="7" width="15.28515625" style="52" customWidth="1"/>
    <col min="8" max="9" width="11.42578125" style="52"/>
    <col min="10" max="10" width="13.85546875" style="52" customWidth="1"/>
    <col min="11" max="11" width="17.28515625" style="51" customWidth="1"/>
    <col min="12" max="16" width="11.42578125" style="52"/>
    <col min="17" max="17" width="20.7109375" style="52" customWidth="1"/>
    <col min="18" max="18" width="17.28515625" style="51" customWidth="1"/>
    <col min="19" max="21" width="11.42578125" style="52"/>
    <col min="22" max="22" width="17.28515625" style="52" customWidth="1"/>
    <col min="23" max="16384" width="11.42578125" style="52"/>
  </cols>
  <sheetData>
    <row r="2" spans="1:22" ht="35.25" customHeight="1" x14ac:dyDescent="0.25">
      <c r="A2" s="64" t="s">
        <v>18</v>
      </c>
      <c r="B2" s="64"/>
      <c r="C2" s="64"/>
    </row>
    <row r="3" spans="1:22" ht="15.75" thickBot="1" x14ac:dyDescent="0.3">
      <c r="A3" s="65" t="s">
        <v>19</v>
      </c>
      <c r="B3" s="65"/>
      <c r="C3" s="65"/>
    </row>
    <row r="4" spans="1:22" ht="15.75" thickBot="1" x14ac:dyDescent="0.3">
      <c r="D4" s="52"/>
      <c r="E4" s="53"/>
      <c r="F4" s="52"/>
      <c r="J4" s="67"/>
      <c r="K4" s="68"/>
      <c r="N4" s="37" t="s">
        <v>0</v>
      </c>
      <c r="O4" s="37" t="s">
        <v>1</v>
      </c>
    </row>
    <row r="5" spans="1:22" ht="30" customHeight="1" thickBot="1" x14ac:dyDescent="0.3">
      <c r="A5" s="2"/>
      <c r="B5" s="3" t="s">
        <v>2</v>
      </c>
      <c r="C5" s="5" t="s">
        <v>3</v>
      </c>
      <c r="D5" s="6" t="s">
        <v>4</v>
      </c>
      <c r="E5" s="6" t="s">
        <v>5</v>
      </c>
      <c r="F5" s="4" t="s">
        <v>6</v>
      </c>
      <c r="G5" s="54" t="s">
        <v>7</v>
      </c>
      <c r="J5" s="31" t="s">
        <v>8</v>
      </c>
      <c r="K5" s="32">
        <v>50000000</v>
      </c>
      <c r="M5" s="38" t="s">
        <v>9</v>
      </c>
      <c r="N5" s="55">
        <v>4</v>
      </c>
      <c r="O5" s="41">
        <f>+N5*$K$6</f>
        <v>0.23310023310023309</v>
      </c>
      <c r="P5" s="1"/>
      <c r="Q5" s="44" t="s">
        <v>10</v>
      </c>
      <c r="R5" s="45">
        <f>+MAX((E6:E311))</f>
        <v>527007.36763573508</v>
      </c>
      <c r="V5" s="53"/>
    </row>
    <row r="6" spans="1:22" ht="15.75" thickBot="1" x14ac:dyDescent="0.3">
      <c r="A6" s="9">
        <v>43891</v>
      </c>
      <c r="B6" s="27">
        <v>0</v>
      </c>
      <c r="C6" s="8">
        <f>+K5-E6-D6</f>
        <v>49999895</v>
      </c>
      <c r="D6" s="8">
        <f>20*E6</f>
        <v>100</v>
      </c>
      <c r="E6" s="8">
        <f>+K8</f>
        <v>5</v>
      </c>
      <c r="F6" s="8">
        <v>0</v>
      </c>
      <c r="G6" s="56"/>
      <c r="J6" s="33" t="s">
        <v>20</v>
      </c>
      <c r="K6" s="34">
        <f>1/(12.39+4.77)</f>
        <v>5.8275058275058272E-2</v>
      </c>
      <c r="M6" s="37" t="s">
        <v>11</v>
      </c>
      <c r="N6" s="57">
        <v>3.1</v>
      </c>
      <c r="O6" s="42">
        <f>+N6*$K$6</f>
        <v>0.18065268065268064</v>
      </c>
      <c r="Q6" s="46" t="s">
        <v>12</v>
      </c>
      <c r="R6" s="47">
        <f>+R7*S6</f>
        <v>82489.741352081357</v>
      </c>
      <c r="S6" s="66">
        <v>2.1000000000000001E-2</v>
      </c>
      <c r="V6" s="58"/>
    </row>
    <row r="7" spans="1:22" ht="15.75" thickBot="1" x14ac:dyDescent="0.3">
      <c r="A7" s="10">
        <v>43892</v>
      </c>
      <c r="B7" s="28">
        <v>1</v>
      </c>
      <c r="C7" s="7">
        <f t="shared" ref="C7:C36" si="0">-$O$5*C6*E6/$K$5+C6</f>
        <v>49999893.834501281</v>
      </c>
      <c r="D7" s="7">
        <f t="shared" ref="D7:D36" si="1">$O$5*C6*E6/$K$5-$K$7*D6+D6</f>
        <v>81.934729487179482</v>
      </c>
      <c r="E7" s="7">
        <f t="shared" ref="E7:E36" si="2">+$K$7*D6-$K$6*E6+E6</f>
        <v>23.939393939393938</v>
      </c>
      <c r="F7" s="7">
        <f t="shared" ref="F7:F36" si="3">$K$6*E6+F6</f>
        <v>0.29137529137529139</v>
      </c>
      <c r="G7" s="59"/>
      <c r="J7" s="33" t="s">
        <v>21</v>
      </c>
      <c r="K7" s="35">
        <f>1/5.2</f>
        <v>0.19230769230769229</v>
      </c>
      <c r="M7" s="39" t="s">
        <v>13</v>
      </c>
      <c r="N7" s="57">
        <v>2.2000000000000002</v>
      </c>
      <c r="O7" s="42">
        <f>+N7*$K$6</f>
        <v>0.12820512820512822</v>
      </c>
      <c r="Q7" s="46" t="s">
        <v>14</v>
      </c>
      <c r="R7" s="47">
        <f>+C6-C311</f>
        <v>3928082.9215276837</v>
      </c>
      <c r="S7" s="60"/>
    </row>
    <row r="8" spans="1:22" ht="30" customHeight="1" thickBot="1" x14ac:dyDescent="0.3">
      <c r="A8" s="10">
        <v>43893</v>
      </c>
      <c r="B8" s="28">
        <v>2</v>
      </c>
      <c r="C8" s="7">
        <f t="shared" si="0"/>
        <v>49999888.254234821</v>
      </c>
      <c r="D8" s="7">
        <f t="shared" si="1"/>
        <v>71.758317198535408</v>
      </c>
      <c r="E8" s="7">
        <f t="shared" si="2"/>
        <v>38.301003110040696</v>
      </c>
      <c r="F8" s="7">
        <f>$K$6*E7+F7</f>
        <v>1.68644486826305</v>
      </c>
      <c r="G8" s="59"/>
      <c r="J8" s="36" t="s">
        <v>22</v>
      </c>
      <c r="K8" s="61">
        <v>5</v>
      </c>
      <c r="M8" s="37" t="s">
        <v>15</v>
      </c>
      <c r="N8" s="57">
        <v>1.8</v>
      </c>
      <c r="O8" s="42">
        <f>+N8*$K$6</f>
        <v>0.1048951048951049</v>
      </c>
      <c r="Q8" s="48" t="s">
        <v>16</v>
      </c>
      <c r="R8" s="49">
        <f>+R7/K5</f>
        <v>7.8561658430553669E-2</v>
      </c>
      <c r="S8" s="50">
        <v>44166</v>
      </c>
    </row>
    <row r="9" spans="1:22" ht="15.75" thickBot="1" x14ac:dyDescent="0.3">
      <c r="A9" s="10">
        <v>43894</v>
      </c>
      <c r="B9" s="28">
        <v>3</v>
      </c>
      <c r="C9" s="7">
        <f t="shared" si="0"/>
        <v>49999879.326282024</v>
      </c>
      <c r="D9" s="7">
        <f t="shared" si="1"/>
        <v>66.886593613861976</v>
      </c>
      <c r="E9" s="7">
        <f t="shared" si="2"/>
        <v>49.868686306143616</v>
      </c>
      <c r="F9" s="7">
        <f>$K$6*E8+F8</f>
        <v>3.9184380564938595</v>
      </c>
      <c r="G9" s="59"/>
      <c r="M9" s="40" t="s">
        <v>17</v>
      </c>
      <c r="N9" s="62">
        <v>0.9</v>
      </c>
      <c r="O9" s="43">
        <f>+N9*$K$6</f>
        <v>5.2447552447552448E-2</v>
      </c>
    </row>
    <row r="10" spans="1:22" x14ac:dyDescent="0.25">
      <c r="A10" s="10">
        <v>43895</v>
      </c>
      <c r="B10" s="28">
        <v>4</v>
      </c>
      <c r="C10" s="7">
        <f t="shared" si="0"/>
        <v>49999867.701907679</v>
      </c>
      <c r="D10" s="7">
        <f t="shared" si="1"/>
        <v>65.648161496825082</v>
      </c>
      <c r="E10" s="7">
        <f>+$K$7*D9-$K$6*E9+E9</f>
        <v>59.825392169756718</v>
      </c>
      <c r="F10" s="7">
        <f t="shared" si="3"/>
        <v>6.8245386570849789</v>
      </c>
      <c r="G10" s="59"/>
    </row>
    <row r="11" spans="1:22" x14ac:dyDescent="0.25">
      <c r="A11" s="10">
        <v>43896</v>
      </c>
      <c r="B11" s="28">
        <v>5</v>
      </c>
      <c r="C11" s="7">
        <f>-$O$5*C10*E10/$K$5+C10</f>
        <v>49999853.756631717</v>
      </c>
      <c r="D11" s="7">
        <f t="shared" si="1"/>
        <v>66.968791016445337</v>
      </c>
      <c r="E11" s="7">
        <f t="shared" si="2"/>
        <v>68.963710396433058</v>
      </c>
      <c r="F11" s="7">
        <f t="shared" si="3"/>
        <v>10.310866872105766</v>
      </c>
      <c r="G11" s="59">
        <v>1</v>
      </c>
    </row>
    <row r="12" spans="1:22" x14ac:dyDescent="0.25">
      <c r="A12" s="10">
        <v>43897</v>
      </c>
      <c r="B12" s="28">
        <v>6</v>
      </c>
      <c r="C12" s="7">
        <f t="shared" si="0"/>
        <v>49999837.681221768</v>
      </c>
      <c r="D12" s="7">
        <f t="shared" si="1"/>
        <v>70.165587309722653</v>
      </c>
      <c r="E12" s="7">
        <f t="shared" si="2"/>
        <v>77.823459811225405</v>
      </c>
      <c r="F12" s="7">
        <f t="shared" si="3"/>
        <v>14.329731114322144</v>
      </c>
      <c r="G12" s="59"/>
    </row>
    <row r="13" spans="1:22" x14ac:dyDescent="0.25">
      <c r="A13" s="10">
        <v>43898</v>
      </c>
      <c r="B13" s="28">
        <v>7</v>
      </c>
      <c r="C13" s="7">
        <f t="shared" si="0"/>
        <v>49999819.540614039</v>
      </c>
      <c r="D13" s="7">
        <f t="shared" si="1"/>
        <v>74.812812866022398</v>
      </c>
      <c r="E13" s="7">
        <f t="shared" si="2"/>
        <v>86.781675330506246</v>
      </c>
      <c r="F13" s="7">
        <f t="shared" si="3"/>
        <v>18.864897769987959</v>
      </c>
      <c r="G13" s="59"/>
    </row>
    <row r="14" spans="1:22" x14ac:dyDescent="0.25">
      <c r="A14" s="10">
        <v>43899</v>
      </c>
      <c r="B14" s="28">
        <v>8</v>
      </c>
      <c r="C14" s="7">
        <f t="shared" si="0"/>
        <v>49999799.311858296</v>
      </c>
      <c r="D14" s="7">
        <f t="shared" si="1"/>
        <v>80.654489207439866</v>
      </c>
      <c r="E14" s="7">
        <f t="shared" si="2"/>
        <v>96.111547540725809</v>
      </c>
      <c r="F14" s="7">
        <f t="shared" si="3"/>
        <v>23.922104957080396</v>
      </c>
      <c r="G14" s="59">
        <v>3</v>
      </c>
    </row>
    <row r="15" spans="1:22" x14ac:dyDescent="0.25">
      <c r="A15" s="10">
        <v>43900</v>
      </c>
      <c r="B15" s="28">
        <v>9</v>
      </c>
      <c r="C15" s="7">
        <f t="shared" si="0"/>
        <v>49999776.908324085</v>
      </c>
      <c r="D15" s="7">
        <f t="shared" si="1"/>
        <v>87.547544726234847</v>
      </c>
      <c r="E15" s="7">
        <f t="shared" si="2"/>
        <v>106.02112020062242</v>
      </c>
      <c r="F15" s="7">
        <f t="shared" si="3"/>
        <v>29.523010990922227</v>
      </c>
      <c r="G15" s="59"/>
    </row>
    <row r="16" spans="1:22" x14ac:dyDescent="0.25">
      <c r="A16" s="10">
        <v>43901</v>
      </c>
      <c r="B16" s="28">
        <v>10</v>
      </c>
      <c r="C16" s="7">
        <f t="shared" si="0"/>
        <v>49999752.194886521</v>
      </c>
      <c r="D16" s="7">
        <f t="shared" si="1"/>
        <v>95.424915997304993</v>
      </c>
      <c r="E16" s="7">
        <f t="shared" si="2"/>
        <v>116.67879953605089</v>
      </c>
      <c r="F16" s="7">
        <f t="shared" si="3"/>
        <v>35.701397949000459</v>
      </c>
      <c r="G16" s="59">
        <v>9</v>
      </c>
    </row>
    <row r="17" spans="1:7" x14ac:dyDescent="0.25">
      <c r="A17" s="10">
        <v>43902</v>
      </c>
      <c r="B17" s="28">
        <v>11</v>
      </c>
      <c r="C17" s="7">
        <f t="shared" si="0"/>
        <v>49999724.997165948</v>
      </c>
      <c r="D17" s="7">
        <f t="shared" si="1"/>
        <v>104.27169118756399</v>
      </c>
      <c r="E17" s="7">
        <f t="shared" si="2"/>
        <v>128.2302810777208</v>
      </c>
      <c r="F17" s="7">
        <f t="shared" si="3"/>
        <v>42.500861791427667</v>
      </c>
      <c r="G17" s="59"/>
    </row>
    <row r="18" spans="1:7" x14ac:dyDescent="0.25">
      <c r="A18" s="10">
        <v>43903</v>
      </c>
      <c r="B18" s="28">
        <v>12</v>
      </c>
      <c r="C18" s="7">
        <f t="shared" si="0"/>
        <v>49999695.106821939</v>
      </c>
      <c r="D18" s="7">
        <f t="shared" si="1"/>
        <v>114.10978689249787</v>
      </c>
      <c r="E18" s="7">
        <f t="shared" si="2"/>
        <v>140.80990228059028</v>
      </c>
      <c r="F18" s="7">
        <f t="shared" si="3"/>
        <v>49.973488893858949</v>
      </c>
      <c r="G18" s="59">
        <v>13</v>
      </c>
    </row>
    <row r="19" spans="1:7" x14ac:dyDescent="0.25">
      <c r="A19" s="10">
        <v>43904</v>
      </c>
      <c r="B19" s="28">
        <v>13</v>
      </c>
      <c r="C19" s="7">
        <f t="shared" si="0"/>
        <v>49999662.284201041</v>
      </c>
      <c r="D19" s="7">
        <f t="shared" si="1"/>
        <v>124.98821800082126</v>
      </c>
      <c r="E19" s="7">
        <f t="shared" si="2"/>
        <v>154.54838680650244</v>
      </c>
      <c r="F19" s="7">
        <f t="shared" si="3"/>
        <v>58.179194154965607</v>
      </c>
      <c r="G19" s="59">
        <v>22</v>
      </c>
    </row>
    <row r="20" spans="1:7" x14ac:dyDescent="0.25">
      <c r="A20" s="10">
        <v>43905</v>
      </c>
      <c r="B20" s="28">
        <v>14</v>
      </c>
      <c r="C20" s="7">
        <f t="shared" si="0"/>
        <v>49999626.259179376</v>
      </c>
      <c r="D20" s="7">
        <f t="shared" si="1"/>
        <v>136.9770438952703</v>
      </c>
      <c r="E20" s="7">
        <f t="shared" si="2"/>
        <v>169.57826632842597</v>
      </c>
      <c r="F20" s="7">
        <f t="shared" si="3"/>
        <v>67.185510402430779</v>
      </c>
      <c r="G20" s="59"/>
    </row>
    <row r="21" spans="1:7" x14ac:dyDescent="0.25">
      <c r="A21" s="10">
        <v>43906</v>
      </c>
      <c r="B21" s="28">
        <v>15</v>
      </c>
      <c r="C21" s="7">
        <f t="shared" si="0"/>
        <v>49999586.730741434</v>
      </c>
      <c r="D21" s="7">
        <f t="shared" si="1"/>
        <v>150.16374262450563</v>
      </c>
      <c r="E21" s="7">
        <f t="shared" si="2"/>
        <v>186.0378221865825</v>
      </c>
      <c r="F21" s="7">
        <f t="shared" si="3"/>
        <v>77.067693754903161</v>
      </c>
      <c r="G21" s="59"/>
    </row>
    <row r="22" spans="1:7" x14ac:dyDescent="0.25">
      <c r="A22" s="10">
        <v>43907</v>
      </c>
      <c r="B22" s="28">
        <v>16</v>
      </c>
      <c r="C22" s="7">
        <f t="shared" si="0"/>
        <v>49999543.365640149</v>
      </c>
      <c r="D22" s="7">
        <f t="shared" si="1"/>
        <v>164.65120109702511</v>
      </c>
      <c r="E22" s="7">
        <f t="shared" si="2"/>
        <v>204.0741000696994</v>
      </c>
      <c r="F22" s="7">
        <f t="shared" si="3"/>
        <v>87.90905868419118</v>
      </c>
      <c r="G22" s="59">
        <v>75</v>
      </c>
    </row>
    <row r="23" spans="1:7" x14ac:dyDescent="0.25">
      <c r="A23" s="10">
        <v>43908</v>
      </c>
      <c r="B23" s="28">
        <v>17</v>
      </c>
      <c r="C23" s="7">
        <f t="shared" si="0"/>
        <v>49999495.796354294</v>
      </c>
      <c r="D23" s="7">
        <f t="shared" si="1"/>
        <v>180.55679443495814</v>
      </c>
      <c r="E23" s="7">
        <f t="shared" si="2"/>
        <v>223.84536251436626</v>
      </c>
      <c r="F23" s="7">
        <f t="shared" si="3"/>
        <v>99.801488758182984</v>
      </c>
      <c r="G23" s="59">
        <v>102</v>
      </c>
    </row>
    <row r="24" spans="1:7" x14ac:dyDescent="0.25">
      <c r="A24" s="10">
        <v>43909</v>
      </c>
      <c r="B24" s="28">
        <v>18</v>
      </c>
      <c r="C24" s="7">
        <f t="shared" si="0"/>
        <v>49999443.618474282</v>
      </c>
      <c r="D24" s="7">
        <f t="shared" si="1"/>
        <v>198.01221397634944</v>
      </c>
      <c r="E24" s="7">
        <f t="shared" si="2"/>
        <v>245.52322143750121</v>
      </c>
      <c r="F24" s="7">
        <f t="shared" si="3"/>
        <v>112.84609030330923</v>
      </c>
      <c r="G24" s="59">
        <v>128</v>
      </c>
    </row>
    <row r="25" spans="1:7" x14ac:dyDescent="0.25">
      <c r="A25" s="10">
        <v>43910</v>
      </c>
      <c r="B25" s="28">
        <v>19</v>
      </c>
      <c r="C25" s="7">
        <f t="shared" si="0"/>
        <v>49999386.387590982</v>
      </c>
      <c r="D25" s="7">
        <f t="shared" si="1"/>
        <v>217.1638253552124</v>
      </c>
      <c r="E25" s="7">
        <f t="shared" si="2"/>
        <v>269.2946133188795</v>
      </c>
      <c r="F25" s="7">
        <f t="shared" si="3"/>
        <v>127.15397034045964</v>
      </c>
      <c r="G25" s="59">
        <v>158</v>
      </c>
    </row>
    <row r="26" spans="1:7" x14ac:dyDescent="0.25">
      <c r="A26" s="10">
        <v>43911</v>
      </c>
      <c r="B26" s="28">
        <v>20</v>
      </c>
      <c r="C26" s="7">
        <f t="shared" si="0"/>
        <v>49999323.615724206</v>
      </c>
      <c r="D26" s="7">
        <f t="shared" si="1"/>
        <v>238.17341802432685</v>
      </c>
      <c r="E26" s="7">
        <f t="shared" si="2"/>
        <v>295.36372814133415</v>
      </c>
      <c r="F26" s="7">
        <f t="shared" si="3"/>
        <v>142.84712962477661</v>
      </c>
      <c r="G26" s="59">
        <v>196</v>
      </c>
    </row>
    <row r="27" spans="1:7" x14ac:dyDescent="0.25">
      <c r="A27" s="10">
        <v>43912</v>
      </c>
      <c r="B27" s="28">
        <v>21</v>
      </c>
      <c r="C27" s="7">
        <f t="shared" si="0"/>
        <v>49999254.767301701</v>
      </c>
      <c r="D27" s="7">
        <f t="shared" si="1"/>
        <v>261.21926014172482</v>
      </c>
      <c r="E27" s="7">
        <f t="shared" si="2"/>
        <v>323.95397006085307</v>
      </c>
      <c r="F27" s="7">
        <f t="shared" si="3"/>
        <v>160.05946809455133</v>
      </c>
      <c r="G27" s="59"/>
    </row>
    <row r="28" spans="1:7" x14ac:dyDescent="0.25">
      <c r="A28" s="10">
        <v>43913</v>
      </c>
      <c r="B28" s="28">
        <v>22</v>
      </c>
      <c r="C28" s="7">
        <f t="shared" si="0"/>
        <v>49999179.254681274</v>
      </c>
      <c r="D28" s="7">
        <f t="shared" si="1"/>
        <v>286.4974074662249</v>
      </c>
      <c r="E28" s="7">
        <f t="shared" si="2"/>
        <v>355.3100066812982</v>
      </c>
      <c r="F28" s="7">
        <f t="shared" si="3"/>
        <v>178.93790457828402</v>
      </c>
      <c r="G28" s="59"/>
    </row>
    <row r="29" spans="1:7" x14ac:dyDescent="0.25">
      <c r="A29" s="10">
        <v>43914</v>
      </c>
      <c r="B29" s="28">
        <v>23</v>
      </c>
      <c r="C29" s="7">
        <f t="shared" si="0"/>
        <v>49999096.43319542</v>
      </c>
      <c r="D29" s="7">
        <f t="shared" si="1"/>
        <v>314.223238035262</v>
      </c>
      <c r="E29" s="7">
        <f t="shared" si="2"/>
        <v>389.69995061820055</v>
      </c>
      <c r="F29" s="7">
        <f t="shared" si="3"/>
        <v>199.64361592334802</v>
      </c>
      <c r="G29" s="59"/>
    </row>
    <row r="30" spans="1:7" x14ac:dyDescent="0.25">
      <c r="A30" s="10">
        <v>43915</v>
      </c>
      <c r="B30" s="28">
        <v>24</v>
      </c>
      <c r="C30" s="7">
        <f t="shared" si="0"/>
        <v>49999005.595687672</v>
      </c>
      <c r="D30" s="7">
        <f t="shared" si="1"/>
        <v>344.6332000027042</v>
      </c>
      <c r="E30" s="7">
        <f t="shared" si="2"/>
        <v>427.41770906214947</v>
      </c>
      <c r="F30" s="7">
        <f t="shared" si="3"/>
        <v>222.353403255411</v>
      </c>
      <c r="G30" s="59"/>
    </row>
    <row r="31" spans="1:7" x14ac:dyDescent="0.25">
      <c r="A31" s="10">
        <v>43916</v>
      </c>
      <c r="B31" s="28">
        <v>25</v>
      </c>
      <c r="C31" s="7">
        <f t="shared" si="0"/>
        <v>49998905.966501534</v>
      </c>
      <c r="D31" s="7">
        <f t="shared" si="1"/>
        <v>377.98677075786907</v>
      </c>
      <c r="E31" s="7">
        <f t="shared" si="2"/>
        <v>468.78553254389624</v>
      </c>
      <c r="F31" s="7">
        <f t="shared" si="3"/>
        <v>247.26119515879967</v>
      </c>
      <c r="G31" s="59"/>
    </row>
    <row r="32" spans="1:7" x14ac:dyDescent="0.25">
      <c r="A32" s="10">
        <v>43917</v>
      </c>
      <c r="B32" s="28">
        <v>26</v>
      </c>
      <c r="C32" s="7">
        <f t="shared" si="0"/>
        <v>49998796.694875613</v>
      </c>
      <c r="D32" s="7">
        <f t="shared" si="1"/>
        <v>414.56863307188547</v>
      </c>
      <c r="E32" s="7">
        <f t="shared" si="2"/>
        <v>514.15679192367895</v>
      </c>
      <c r="F32" s="7">
        <f t="shared" si="3"/>
        <v>274.57969938629947</v>
      </c>
      <c r="G32" s="59"/>
    </row>
    <row r="33" spans="1:7" x14ac:dyDescent="0.25">
      <c r="A33" s="10">
        <v>43918</v>
      </c>
      <c r="B33" s="28">
        <v>27</v>
      </c>
      <c r="C33" s="7">
        <f t="shared" si="0"/>
        <v>49998676.847691886</v>
      </c>
      <c r="D33" s="7">
        <f t="shared" si="1"/>
        <v>454.69107966613353</v>
      </c>
      <c r="E33" s="7">
        <f t="shared" si="2"/>
        <v>563.91901204101828</v>
      </c>
      <c r="F33" s="7">
        <f t="shared" si="3"/>
        <v>304.54221639816888</v>
      </c>
      <c r="G33" s="59"/>
    </row>
    <row r="34" spans="1:7" x14ac:dyDescent="0.25">
      <c r="A34" s="10">
        <v>43919</v>
      </c>
      <c r="B34" s="28">
        <v>28</v>
      </c>
      <c r="C34" s="7">
        <f t="shared" si="0"/>
        <v>49998545.401517287</v>
      </c>
      <c r="D34" s="7">
        <f t="shared" si="1"/>
        <v>498.69666202082135</v>
      </c>
      <c r="E34" s="7">
        <f t="shared" si="2"/>
        <v>618.49719099540187</v>
      </c>
      <c r="F34" s="7">
        <f t="shared" si="3"/>
        <v>337.40462968727252</v>
      </c>
      <c r="G34" s="59"/>
    </row>
    <row r="35" spans="1:7" x14ac:dyDescent="0.25">
      <c r="A35" s="10">
        <v>43920</v>
      </c>
      <c r="B35" s="28">
        <v>29</v>
      </c>
      <c r="C35" s="7">
        <f t="shared" si="0"/>
        <v>49998401.233872138</v>
      </c>
      <c r="D35" s="7">
        <f t="shared" si="1"/>
        <v>546.96110293613901</v>
      </c>
      <c r="E35" s="7">
        <f t="shared" si="2"/>
        <v>678.35743538195834</v>
      </c>
      <c r="F35" s="7">
        <f t="shared" si="3"/>
        <v>373.44758953548939</v>
      </c>
      <c r="G35" s="59"/>
    </row>
    <row r="36" spans="1:7" ht="15.75" thickBot="1" x14ac:dyDescent="0.3">
      <c r="A36" s="11">
        <v>43921</v>
      </c>
      <c r="B36" s="28">
        <v>30</v>
      </c>
      <c r="C36" s="7">
        <f t="shared" si="0"/>
        <v>49998243.113651931</v>
      </c>
      <c r="D36" s="7">
        <f t="shared" si="1"/>
        <v>599.89649565451623</v>
      </c>
      <c r="E36" s="7">
        <f t="shared" si="2"/>
        <v>744.01094379147469</v>
      </c>
      <c r="F36" s="7">
        <f t="shared" si="3"/>
        <v>412.97890861369206</v>
      </c>
      <c r="G36" s="59"/>
    </row>
    <row r="37" spans="1:7" x14ac:dyDescent="0.25">
      <c r="A37" s="12">
        <v>43922</v>
      </c>
      <c r="B37" s="28">
        <v>31</v>
      </c>
      <c r="C37" s="7">
        <f>-$O$6*C36*E36/$K$5+C36</f>
        <v>49998108.710803278</v>
      </c>
      <c r="D37" s="7">
        <f>$O$6*C36*E36/$K$5-$K$7*D36+D36</f>
        <v>618.93463360603903</v>
      </c>
      <c r="E37" s="7">
        <f>+$K$7*D36-$K$6*E36+E36</f>
        <v>816.01837338753694</v>
      </c>
      <c r="F37" s="7">
        <f>$K$6*E36+F36</f>
        <v>456.33618972042132</v>
      </c>
      <c r="G37" s="59"/>
    </row>
    <row r="38" spans="1:7" x14ac:dyDescent="0.25">
      <c r="A38" s="13">
        <v>43923</v>
      </c>
      <c r="B38" s="28">
        <v>32</v>
      </c>
      <c r="C38" s="7">
        <f t="shared" ref="C38:C66" si="4">-$O$6*C37*E37/$K$5+C37</f>
        <v>49997961.300472789</v>
      </c>
      <c r="D38" s="7">
        <f t="shared" ref="D38:D66" si="5">$O$6*C37*E37/$K$5-$K$7*D37+D37</f>
        <v>647.31907302002116</v>
      </c>
      <c r="E38" s="7">
        <f t="shared" ref="E38:E101" si="6">+$K$7*D37-$K$6*E37+E37</f>
        <v>887.49074620294436</v>
      </c>
      <c r="F38" s="7">
        <f t="shared" ref="F38:F101" si="7">$K$6*E37+F37</f>
        <v>503.88970798309828</v>
      </c>
      <c r="G38" s="59"/>
    </row>
    <row r="39" spans="1:7" x14ac:dyDescent="0.25">
      <c r="A39" s="13">
        <v>43924</v>
      </c>
      <c r="B39" s="28">
        <v>33</v>
      </c>
      <c r="C39" s="7">
        <f t="shared" si="4"/>
        <v>49997800.979427628</v>
      </c>
      <c r="D39" s="7">
        <f t="shared" si="5"/>
        <v>683.15568106146907</v>
      </c>
      <c r="E39" s="7">
        <f t="shared" si="6"/>
        <v>960.25660836862767</v>
      </c>
      <c r="F39" s="7">
        <f t="shared" si="7"/>
        <v>555.60828293664986</v>
      </c>
      <c r="G39" s="59"/>
    </row>
    <row r="40" spans="1:7" x14ac:dyDescent="0.25">
      <c r="A40" s="13">
        <v>43925</v>
      </c>
      <c r="B40" s="28">
        <v>34</v>
      </c>
      <c r="C40" s="7">
        <f t="shared" si="4"/>
        <v>49997627.514126621</v>
      </c>
      <c r="D40" s="7">
        <f t="shared" si="5"/>
        <v>725.24488955503739</v>
      </c>
      <c r="E40" s="7">
        <f t="shared" si="6"/>
        <v>1035.6736910687571</v>
      </c>
      <c r="F40" s="7">
        <f t="shared" si="7"/>
        <v>611.5672927483414</v>
      </c>
      <c r="G40" s="59"/>
    </row>
    <row r="41" spans="1:7" x14ac:dyDescent="0.25">
      <c r="A41" s="13">
        <v>43926</v>
      </c>
      <c r="B41" s="28">
        <v>35</v>
      </c>
      <c r="C41" s="7">
        <f t="shared" si="4"/>
        <v>49997440.425775759</v>
      </c>
      <c r="D41" s="7">
        <f t="shared" si="5"/>
        <v>772.86306934915342</v>
      </c>
      <c r="E41" s="7">
        <f t="shared" si="6"/>
        <v>1114.7899174360571</v>
      </c>
      <c r="F41" s="7">
        <f t="shared" si="7"/>
        <v>671.92123744931791</v>
      </c>
      <c r="G41" s="59"/>
    </row>
    <row r="42" spans="1:7" x14ac:dyDescent="0.25">
      <c r="A42" s="13">
        <v>43927</v>
      </c>
      <c r="B42" s="28">
        <v>36</v>
      </c>
      <c r="C42" s="7">
        <f t="shared" si="4"/>
        <v>49997239.046298251</v>
      </c>
      <c r="D42" s="7">
        <f t="shared" si="5"/>
        <v>825.61503352002796</v>
      </c>
      <c r="E42" s="7">
        <f t="shared" si="6"/>
        <v>1198.4529833693991</v>
      </c>
      <c r="F42" s="7">
        <f t="shared" si="7"/>
        <v>736.88568485235157</v>
      </c>
      <c r="G42" s="59"/>
    </row>
    <row r="43" spans="1:7" x14ac:dyDescent="0.25">
      <c r="A43" s="13">
        <v>43928</v>
      </c>
      <c r="B43" s="28">
        <v>37</v>
      </c>
      <c r="C43" s="7">
        <f t="shared" si="4"/>
        <v>49997022.554509304</v>
      </c>
      <c r="D43" s="7">
        <f t="shared" si="5"/>
        <v>883.33470063486448</v>
      </c>
      <c r="E43" s="7">
        <f t="shared" si="6"/>
        <v>1287.3851877544046</v>
      </c>
      <c r="F43" s="7">
        <f t="shared" si="7"/>
        <v>806.72560229812075</v>
      </c>
      <c r="G43" s="59"/>
    </row>
    <row r="44" spans="1:7" x14ac:dyDescent="0.25">
      <c r="A44" s="13">
        <v>43929</v>
      </c>
      <c r="B44" s="28">
        <v>38</v>
      </c>
      <c r="C44" s="7">
        <f t="shared" si="4"/>
        <v>49996789.998773366</v>
      </c>
      <c r="D44" s="7">
        <f t="shared" si="5"/>
        <v>946.01837875560068</v>
      </c>
      <c r="E44" s="7">
        <f t="shared" si="6"/>
        <v>1382.2347987299668</v>
      </c>
      <c r="F44" s="7">
        <f t="shared" si="7"/>
        <v>881.7480491369555</v>
      </c>
      <c r="G44" s="59"/>
    </row>
    <row r="45" spans="1:7" x14ac:dyDescent="0.25">
      <c r="A45" s="13">
        <v>43930</v>
      </c>
      <c r="B45" s="28">
        <v>39</v>
      </c>
      <c r="C45" s="7">
        <f t="shared" si="4"/>
        <v>49996540.310382716</v>
      </c>
      <c r="D45" s="7">
        <f t="shared" si="5"/>
        <v>1013.7801581084358</v>
      </c>
      <c r="E45" s="7">
        <f t="shared" si="6"/>
        <v>1483.6115965833185</v>
      </c>
      <c r="F45" s="7">
        <f t="shared" si="7"/>
        <v>962.29786258275772</v>
      </c>
      <c r="G45" s="59"/>
    </row>
    <row r="46" spans="1:7" x14ac:dyDescent="0.25">
      <c r="A46" s="13">
        <v>43931</v>
      </c>
      <c r="B46" s="28">
        <v>40</v>
      </c>
      <c r="C46" s="7">
        <f t="shared" si="4"/>
        <v>49996272.310515955</v>
      </c>
      <c r="D46" s="7">
        <f t="shared" si="5"/>
        <v>1086.8223021551123</v>
      </c>
      <c r="E46" s="7">
        <f t="shared" si="6"/>
        <v>1592.1117670480342</v>
      </c>
      <c r="F46" s="7">
        <f t="shared" si="7"/>
        <v>1048.7554148312029</v>
      </c>
      <c r="G46" s="59"/>
    </row>
    <row r="47" spans="1:7" x14ac:dyDescent="0.25">
      <c r="A47" s="13">
        <v>43932</v>
      </c>
      <c r="B47" s="28">
        <v>41</v>
      </c>
      <c r="C47" s="7">
        <f t="shared" si="4"/>
        <v>49995984.712700441</v>
      </c>
      <c r="D47" s="7">
        <f t="shared" si="5"/>
        <v>1165.4158287893179</v>
      </c>
      <c r="E47" s="7">
        <f t="shared" si="6"/>
        <v>1708.3356499188872</v>
      </c>
      <c r="F47" s="7">
        <f t="shared" si="7"/>
        <v>1141.535820836333</v>
      </c>
      <c r="G47" s="59"/>
    </row>
    <row r="48" spans="1:7" x14ac:dyDescent="0.25">
      <c r="A48" s="13">
        <v>43933</v>
      </c>
      <c r="B48" s="28">
        <v>42</v>
      </c>
      <c r="C48" s="7">
        <f t="shared" si="4"/>
        <v>49995676.122069418</v>
      </c>
      <c r="D48" s="7">
        <f t="shared" si="5"/>
        <v>1249.8880311972791</v>
      </c>
      <c r="E48" s="7">
        <f t="shared" si="6"/>
        <v>1832.9007189798349</v>
      </c>
      <c r="F48" s="7">
        <f t="shared" si="7"/>
        <v>1241.0891803887157</v>
      </c>
      <c r="G48" s="59"/>
    </row>
    <row r="49" spans="1:7" x14ac:dyDescent="0.25">
      <c r="A49" s="13">
        <v>43934</v>
      </c>
      <c r="B49" s="28">
        <v>43</v>
      </c>
      <c r="C49" s="7">
        <f t="shared" si="4"/>
        <v>49995345.032275476</v>
      </c>
      <c r="D49" s="7">
        <f t="shared" si="5"/>
        <v>1340.6147422153717</v>
      </c>
      <c r="E49" s="7">
        <f t="shared" si="6"/>
        <v>1966.4514056914425</v>
      </c>
      <c r="F49" s="7">
        <f t="shared" si="7"/>
        <v>1347.9015765996619</v>
      </c>
      <c r="G49" s="59"/>
    </row>
    <row r="50" spans="1:7" x14ac:dyDescent="0.25">
      <c r="A50" s="13">
        <v>43935</v>
      </c>
      <c r="B50" s="28">
        <v>44</v>
      </c>
      <c r="C50" s="7">
        <f t="shared" si="4"/>
        <v>49994989.820630722</v>
      </c>
      <c r="D50" s="7">
        <f t="shared" si="5"/>
        <v>1438.0158596237384</v>
      </c>
      <c r="E50" s="7">
        <f t="shared" si="6"/>
        <v>2109.6668627788131</v>
      </c>
      <c r="F50" s="7">
        <f t="shared" si="7"/>
        <v>1462.4966468614009</v>
      </c>
      <c r="G50" s="59"/>
    </row>
    <row r="51" spans="1:7" x14ac:dyDescent="0.25">
      <c r="A51" s="13">
        <v>43936</v>
      </c>
      <c r="B51" s="28">
        <v>45</v>
      </c>
      <c r="C51" s="7">
        <f t="shared" si="4"/>
        <v>49994608.741845965</v>
      </c>
      <c r="D51" s="7">
        <f t="shared" si="5"/>
        <v>1542.5531329147457</v>
      </c>
      <c r="E51" s="7">
        <f t="shared" si="6"/>
        <v>2263.2674148755218</v>
      </c>
      <c r="F51" s="7">
        <f t="shared" si="7"/>
        <v>1585.4376062307956</v>
      </c>
      <c r="G51" s="59"/>
    </row>
    <row r="52" spans="1:7" x14ac:dyDescent="0.25">
      <c r="A52" s="13">
        <v>43937</v>
      </c>
      <c r="B52" s="28">
        <v>46</v>
      </c>
      <c r="C52" s="7">
        <f t="shared" si="4"/>
        <v>49994199.920606405</v>
      </c>
      <c r="D52" s="7">
        <f t="shared" si="5"/>
        <v>1654.7295392226324</v>
      </c>
      <c r="E52" s="7">
        <f t="shared" si="6"/>
        <v>2428.0202076344458</v>
      </c>
      <c r="F52" s="7">
        <f t="shared" si="7"/>
        <v>1717.3296467247071</v>
      </c>
      <c r="G52" s="59"/>
    </row>
    <row r="53" spans="1:7" x14ac:dyDescent="0.25">
      <c r="A53" s="13">
        <v>43938</v>
      </c>
      <c r="B53" s="28">
        <v>47</v>
      </c>
      <c r="C53" s="7">
        <f t="shared" si="4"/>
        <v>49993761.3431288</v>
      </c>
      <c r="D53" s="7">
        <f t="shared" si="5"/>
        <v>1775.0897977432464</v>
      </c>
      <c r="E53" s="7">
        <f t="shared" si="6"/>
        <v>2604.7444076228048</v>
      </c>
      <c r="F53" s="7">
        <f t="shared" si="7"/>
        <v>1858.8226658176236</v>
      </c>
      <c r="G53" s="59"/>
    </row>
    <row r="54" spans="1:7" x14ac:dyDescent="0.25">
      <c r="A54" s="13">
        <v>43939</v>
      </c>
      <c r="B54" s="28">
        <v>48</v>
      </c>
      <c r="C54" s="7">
        <f t="shared" si="4"/>
        <v>49993290.847781658</v>
      </c>
      <c r="D54" s="7">
        <f t="shared" si="5"/>
        <v>1904.2217222461024</v>
      </c>
      <c r="E54" s="7">
        <f t="shared" si="6"/>
        <v>2794.3161981198859</v>
      </c>
      <c r="F54" s="7">
        <f t="shared" si="7"/>
        <v>2010.6142979634747</v>
      </c>
      <c r="G54" s="59"/>
    </row>
    <row r="55" spans="1:7" x14ac:dyDescent="0.25">
      <c r="A55" s="13">
        <v>43940</v>
      </c>
      <c r="B55" s="28">
        <v>49</v>
      </c>
      <c r="C55" s="7">
        <f t="shared" si="4"/>
        <v>49992786.114805572</v>
      </c>
      <c r="D55" s="7">
        <f t="shared" si="5"/>
        <v>2042.7582132840341</v>
      </c>
      <c r="E55" s="7">
        <f t="shared" si="6"/>
        <v>2997.6737438828377</v>
      </c>
      <c r="F55" s="7">
        <f t="shared" si="7"/>
        <v>2173.4532372478502</v>
      </c>
      <c r="G55" s="59"/>
    </row>
    <row r="56" spans="1:7" x14ac:dyDescent="0.25">
      <c r="A56" s="13">
        <v>43941</v>
      </c>
      <c r="B56" s="28">
        <v>50</v>
      </c>
      <c r="C56" s="7">
        <f t="shared" si="4"/>
        <v>49992244.655139849</v>
      </c>
      <c r="D56" s="7">
        <f t="shared" si="5"/>
        <v>2191.3797610693887</v>
      </c>
      <c r="E56" s="7">
        <f t="shared" si="6"/>
        <v>3215.8222497076904</v>
      </c>
      <c r="F56" s="7">
        <f t="shared" si="7"/>
        <v>2348.1428493622348</v>
      </c>
      <c r="G56" s="59"/>
    </row>
    <row r="57" spans="1:7" x14ac:dyDescent="0.25">
      <c r="A57" s="13">
        <v>43942</v>
      </c>
      <c r="B57" s="28">
        <v>51</v>
      </c>
      <c r="C57" s="7">
        <f t="shared" si="4"/>
        <v>49991663.798338808</v>
      </c>
      <c r="D57" s="7">
        <f t="shared" si="5"/>
        <v>2350.8173772879445</v>
      </c>
      <c r="E57" s="7">
        <f t="shared" si="6"/>
        <v>3449.8392055247818</v>
      </c>
      <c r="F57" s="7">
        <f t="shared" si="7"/>
        <v>2535.5450783661795</v>
      </c>
      <c r="G57" s="59"/>
    </row>
    <row r="58" spans="1:7" x14ac:dyDescent="0.25">
      <c r="A58" s="13">
        <v>43943</v>
      </c>
      <c r="B58" s="28">
        <v>52</v>
      </c>
      <c r="C58" s="7">
        <f t="shared" si="4"/>
        <v>49991040.67954471</v>
      </c>
      <c r="D58" s="7">
        <f t="shared" si="5"/>
        <v>2521.8559065214536</v>
      </c>
      <c r="E58" s="7">
        <f t="shared" si="6"/>
        <v>3700.8798896463104</v>
      </c>
      <c r="F58" s="7">
        <f t="shared" si="7"/>
        <v>2736.584659107717</v>
      </c>
      <c r="G58" s="59"/>
    </row>
    <row r="59" spans="1:7" x14ac:dyDescent="0.25">
      <c r="A59" s="13">
        <v>43944</v>
      </c>
      <c r="B59" s="28">
        <v>53</v>
      </c>
      <c r="C59" s="7">
        <f t="shared" si="4"/>
        <v>49990372.225471221</v>
      </c>
      <c r="D59" s="7">
        <f t="shared" si="5"/>
        <v>2705.3376902924965</v>
      </c>
      <c r="E59" s="7">
        <f t="shared" si="6"/>
        <v>3970.1831881238445</v>
      </c>
      <c r="F59" s="7">
        <f t="shared" si="7"/>
        <v>2952.2536503458468</v>
      </c>
      <c r="G59" s="59"/>
    </row>
    <row r="60" spans="1:7" x14ac:dyDescent="0.25">
      <c r="A60" s="13">
        <v>43945</v>
      </c>
      <c r="B60" s="28">
        <v>54</v>
      </c>
      <c r="C60" s="7">
        <f t="shared" si="4"/>
        <v>49989655.139341071</v>
      </c>
      <c r="D60" s="7">
        <f t="shared" si="5"/>
        <v>2902.1665723115607</v>
      </c>
      <c r="E60" s="7">
        <f t="shared" si="6"/>
        <v>4259.0777796064431</v>
      </c>
      <c r="F60" s="7">
        <f t="shared" si="7"/>
        <v>3183.6163069964205</v>
      </c>
      <c r="G60" s="59"/>
    </row>
    <row r="61" spans="1:7" x14ac:dyDescent="0.25">
      <c r="A61" s="13">
        <v>43946</v>
      </c>
      <c r="B61" s="28">
        <v>55</v>
      </c>
      <c r="C61" s="7">
        <f t="shared" si="4"/>
        <v>49988885.884712651</v>
      </c>
      <c r="D61" s="7">
        <f t="shared" si="5"/>
        <v>3113.3122445172457</v>
      </c>
      <c r="E61" s="7">
        <f t="shared" si="6"/>
        <v>4568.9887300156333</v>
      </c>
      <c r="F61" s="7">
        <f t="shared" si="7"/>
        <v>3431.8143128009915</v>
      </c>
      <c r="G61" s="59"/>
    </row>
    <row r="62" spans="1:7" x14ac:dyDescent="0.25">
      <c r="A62" s="13">
        <v>43947</v>
      </c>
      <c r="B62" s="28">
        <v>56</v>
      </c>
      <c r="C62" s="7">
        <f t="shared" si="4"/>
        <v>49988060.66812253</v>
      </c>
      <c r="D62" s="7">
        <f t="shared" si="5"/>
        <v>3339.8149414611298</v>
      </c>
      <c r="E62" s="7">
        <f t="shared" si="6"/>
        <v>4901.4445386922816</v>
      </c>
      <c r="F62" s="7">
        <f t="shared" si="7"/>
        <v>3698.0723973007371</v>
      </c>
      <c r="G62" s="59"/>
    </row>
    <row r="63" spans="1:7" x14ac:dyDescent="0.25">
      <c r="A63" s="13">
        <v>43948</v>
      </c>
      <c r="B63" s="28">
        <v>57</v>
      </c>
      <c r="C63" s="7">
        <f t="shared" si="4"/>
        <v>49987175.420463346</v>
      </c>
      <c r="D63" s="7">
        <f t="shared" si="5"/>
        <v>3582.7904965192129</v>
      </c>
      <c r="E63" s="7">
        <f t="shared" si="6"/>
        <v>5258.0846766951636</v>
      </c>
      <c r="F63" s="7">
        <f t="shared" si="7"/>
        <v>3983.7043634249958</v>
      </c>
      <c r="G63" s="59"/>
    </row>
    <row r="64" spans="1:7" x14ac:dyDescent="0.25">
      <c r="A64" s="13">
        <v>43949</v>
      </c>
      <c r="B64" s="28">
        <v>58</v>
      </c>
      <c r="C64" s="7">
        <f t="shared" si="4"/>
        <v>49986225.77700945</v>
      </c>
      <c r="D64" s="7">
        <f t="shared" si="5"/>
        <v>3843.4357780042074</v>
      </c>
      <c r="E64" s="7">
        <f t="shared" si="6"/>
        <v>5640.6676581531028</v>
      </c>
      <c r="F64" s="7">
        <f t="shared" si="7"/>
        <v>4290.1195543745971</v>
      </c>
      <c r="G64" s="59"/>
    </row>
    <row r="65" spans="1:7" x14ac:dyDescent="0.25">
      <c r="A65" s="13">
        <v>43950</v>
      </c>
      <c r="B65" s="28">
        <v>59</v>
      </c>
      <c r="C65" s="7">
        <f t="shared" si="4"/>
        <v>49985207.055995479</v>
      </c>
      <c r="D65" s="7">
        <f t="shared" si="5"/>
        <v>4123.0345269776408</v>
      </c>
      <c r="E65" s="7">
        <f t="shared" si="6"/>
        <v>6051.0796866648034</v>
      </c>
      <c r="F65" s="7">
        <f t="shared" si="7"/>
        <v>4618.829790863706</v>
      </c>
      <c r="G65" s="59"/>
    </row>
    <row r="66" spans="1:7" ht="15.75" thickBot="1" x14ac:dyDescent="0.3">
      <c r="A66" s="14">
        <v>43951</v>
      </c>
      <c r="B66" s="28">
        <v>60</v>
      </c>
      <c r="C66" s="7">
        <f t="shared" si="4"/>
        <v>49984114.235645533</v>
      </c>
      <c r="D66" s="7">
        <f t="shared" si="5"/>
        <v>4422.9636217381549</v>
      </c>
      <c r="E66" s="7">
        <f t="shared" si="6"/>
        <v>6491.3439204853985</v>
      </c>
      <c r="F66" s="7">
        <f t="shared" si="7"/>
        <v>4971.4568122311184</v>
      </c>
      <c r="G66" s="59"/>
    </row>
    <row r="67" spans="1:7" x14ac:dyDescent="0.25">
      <c r="A67" s="15">
        <v>43952</v>
      </c>
      <c r="B67" s="28">
        <v>61</v>
      </c>
      <c r="C67" s="7">
        <f>-$O$7*C66*E66/$K$5+C66</f>
        <v>49983282.276476137</v>
      </c>
      <c r="D67" s="7">
        <f>$O$7*C66*E66/$K$5-$K$7*D66+D66</f>
        <v>4404.3528638767284</v>
      </c>
      <c r="E67" s="7">
        <f t="shared" si="6"/>
        <v>6963.6304024930041</v>
      </c>
      <c r="F67" s="7">
        <f t="shared" si="7"/>
        <v>5349.7402574808502</v>
      </c>
      <c r="G67" s="59"/>
    </row>
    <row r="68" spans="1:7" x14ac:dyDescent="0.25">
      <c r="A68" s="16">
        <v>43953</v>
      </c>
      <c r="B68" s="28">
        <v>62</v>
      </c>
      <c r="C68" s="7">
        <f t="shared" ref="C68:C97" si="8">-$O$7*C67*E67/$K$5+C67</f>
        <v>49982389.801850297</v>
      </c>
      <c r="D68" s="7">
        <f t="shared" ref="D68:D97" si="9">$O$7*C67*E67/$K$5-$K$7*D67+D67</f>
        <v>4449.8365543539194</v>
      </c>
      <c r="E68" s="7">
        <f t="shared" si="6"/>
        <v>7404.815370342666</v>
      </c>
      <c r="F68" s="7">
        <f t="shared" si="7"/>
        <v>5755.5462249920975</v>
      </c>
      <c r="G68" s="59"/>
    </row>
    <row r="69" spans="1:7" x14ac:dyDescent="0.25">
      <c r="A69" s="16">
        <v>43954</v>
      </c>
      <c r="B69" s="28">
        <v>63</v>
      </c>
      <c r="C69" s="7">
        <f t="shared" si="8"/>
        <v>49981440.800906062</v>
      </c>
      <c r="D69" s="7">
        <f t="shared" si="9"/>
        <v>4543.0996996735494</v>
      </c>
      <c r="E69" s="7">
        <f t="shared" si="6"/>
        <v>7829.0371220341149</v>
      </c>
      <c r="F69" s="7">
        <f t="shared" si="7"/>
        <v>6187.0622722148637</v>
      </c>
      <c r="G69" s="59"/>
    </row>
    <row r="70" spans="1:7" x14ac:dyDescent="0.25">
      <c r="A70" s="16">
        <v>43955</v>
      </c>
      <c r="B70" s="28">
        <v>64</v>
      </c>
      <c r="C70" s="7">
        <f t="shared" si="8"/>
        <v>49980437.450763904</v>
      </c>
      <c r="D70" s="7">
        <f t="shared" si="9"/>
        <v>4672.7768226672106</v>
      </c>
      <c r="E70" s="7">
        <f t="shared" si="6"/>
        <v>8246.4725466779728</v>
      </c>
      <c r="F70" s="7">
        <f t="shared" si="7"/>
        <v>6643.2998667389966</v>
      </c>
      <c r="G70" s="59"/>
    </row>
    <row r="71" spans="1:7" x14ac:dyDescent="0.25">
      <c r="A71" s="16">
        <v>43956</v>
      </c>
      <c r="B71" s="28">
        <v>65</v>
      </c>
      <c r="C71" s="7">
        <f t="shared" si="8"/>
        <v>49979380.624340035</v>
      </c>
      <c r="D71" s="7">
        <f t="shared" si="9"/>
        <v>4830.9923190996196</v>
      </c>
      <c r="E71" s="7">
        <f t="shared" si="6"/>
        <v>8664.5198058926471</v>
      </c>
      <c r="F71" s="7">
        <f t="shared" si="7"/>
        <v>7123.8635349603237</v>
      </c>
      <c r="G71" s="59"/>
    </row>
    <row r="72" spans="1:7" x14ac:dyDescent="0.25">
      <c r="A72" s="16">
        <v>43957</v>
      </c>
      <c r="B72" s="28">
        <v>66</v>
      </c>
      <c r="C72" s="7">
        <f t="shared" si="8"/>
        <v>49978270.246562324</v>
      </c>
      <c r="D72" s="7">
        <f t="shared" si="9"/>
        <v>5012.3331123646713</v>
      </c>
      <c r="E72" s="7">
        <f t="shared" si="6"/>
        <v>9088.6313937210907</v>
      </c>
      <c r="F72" s="7">
        <f t="shared" si="7"/>
        <v>7628.788931574114</v>
      </c>
      <c r="G72" s="59"/>
    </row>
    <row r="73" spans="1:7" x14ac:dyDescent="0.25">
      <c r="A73" s="16">
        <v>43958</v>
      </c>
      <c r="B73" s="28">
        <v>67</v>
      </c>
      <c r="C73" s="7">
        <f t="shared" si="8"/>
        <v>49977105.543803439</v>
      </c>
      <c r="D73" s="7">
        <f t="shared" si="9"/>
        <v>5213.1256573375758</v>
      </c>
      <c r="E73" s="7">
        <f t="shared" si="6"/>
        <v>9522.9010835277531</v>
      </c>
      <c r="F73" s="7">
        <f t="shared" si="7"/>
        <v>8158.4294556837349</v>
      </c>
      <c r="G73" s="59"/>
    </row>
    <row r="74" spans="1:7" x14ac:dyDescent="0.25">
      <c r="A74" s="16">
        <v>43959</v>
      </c>
      <c r="B74" s="28">
        <v>68</v>
      </c>
      <c r="C74" s="7">
        <f t="shared" si="8"/>
        <v>49975885.218078993</v>
      </c>
      <c r="D74" s="7">
        <f t="shared" si="9"/>
        <v>5430.927216912829</v>
      </c>
      <c r="E74" s="7">
        <f t="shared" si="6"/>
        <v>9970.4776328101689</v>
      </c>
      <c r="F74" s="7">
        <f t="shared" si="7"/>
        <v>8713.3770712739297</v>
      </c>
      <c r="G74" s="59"/>
    </row>
    <row r="75" spans="1:7" x14ac:dyDescent="0.25">
      <c r="A75" s="16">
        <v>43960</v>
      </c>
      <c r="B75" s="28">
        <v>69</v>
      </c>
      <c r="C75" s="7">
        <f t="shared" si="8"/>
        <v>49974607.568218105</v>
      </c>
      <c r="D75" s="7">
        <f t="shared" si="9"/>
        <v>5664.1679976263749</v>
      </c>
      <c r="E75" s="7">
        <f t="shared" si="6"/>
        <v>10433.856547903535</v>
      </c>
      <c r="F75" s="7">
        <f t="shared" si="7"/>
        <v>9294.4072363561081</v>
      </c>
      <c r="G75" s="59"/>
    </row>
    <row r="76" spans="1:7" x14ac:dyDescent="0.25">
      <c r="A76" s="16">
        <v>43961</v>
      </c>
      <c r="B76" s="28">
        <v>70</v>
      </c>
      <c r="C76" s="7">
        <f t="shared" si="8"/>
        <v>49973270.573637582</v>
      </c>
      <c r="D76" s="7">
        <f t="shared" si="9"/>
        <v>5911.8995016842828</v>
      </c>
      <c r="E76" s="7">
        <f t="shared" si="6"/>
        <v>10915.08602600747</v>
      </c>
      <c r="F76" s="7">
        <f t="shared" si="7"/>
        <v>9902.4408347187855</v>
      </c>
      <c r="G76" s="59"/>
    </row>
    <row r="77" spans="1:7" x14ac:dyDescent="0.25">
      <c r="A77" s="16">
        <v>43962</v>
      </c>
      <c r="B77" s="28">
        <v>71</v>
      </c>
      <c r="C77" s="7">
        <f t="shared" si="8"/>
        <v>49971871.9517214</v>
      </c>
      <c r="D77" s="7">
        <f t="shared" si="9"/>
        <v>6173.6176675455154</v>
      </c>
      <c r="E77" s="7">
        <f t="shared" si="6"/>
        <v>11415.912502088511</v>
      </c>
      <c r="F77" s="7">
        <f t="shared" si="7"/>
        <v>10538.518108961645</v>
      </c>
      <c r="G77" s="59"/>
    </row>
    <row r="78" spans="1:7" x14ac:dyDescent="0.25">
      <c r="A78" s="16">
        <v>43963</v>
      </c>
      <c r="B78" s="28">
        <v>72</v>
      </c>
      <c r="C78" s="7">
        <f t="shared" si="8"/>
        <v>49970409.196547642</v>
      </c>
      <c r="D78" s="7">
        <f t="shared" si="9"/>
        <v>6449.1386744698975</v>
      </c>
      <c r="E78" s="7">
        <f t="shared" si="6"/>
        <v>11937.883702602014</v>
      </c>
      <c r="F78" s="7">
        <f t="shared" si="7"/>
        <v>11203.78107528382</v>
      </c>
      <c r="G78" s="59"/>
    </row>
    <row r="79" spans="1:7" x14ac:dyDescent="0.25">
      <c r="A79" s="16">
        <v>43964</v>
      </c>
      <c r="B79" s="28">
        <v>73</v>
      </c>
      <c r="C79" s="7">
        <f t="shared" si="8"/>
        <v>49968879.604410313</v>
      </c>
      <c r="D79" s="7">
        <f t="shared" si="9"/>
        <v>6738.5118359431735</v>
      </c>
      <c r="E79" s="7">
        <f t="shared" si="6"/>
        <v>12482.421810011609</v>
      </c>
      <c r="F79" s="7">
        <f t="shared" si="7"/>
        <v>11899.461943733821</v>
      </c>
      <c r="G79" s="59"/>
    </row>
    <row r="80" spans="1:7" x14ac:dyDescent="0.25">
      <c r="A80" s="16">
        <v>43965</v>
      </c>
      <c r="B80" s="28">
        <v>74</v>
      </c>
      <c r="C80" s="7">
        <f t="shared" si="8"/>
        <v>49967280.28996776</v>
      </c>
      <c r="D80" s="7">
        <f t="shared" si="9"/>
        <v>7041.9586177385518</v>
      </c>
      <c r="E80" s="7">
        <f t="shared" si="6"/>
        <v>13050.875612377626</v>
      </c>
      <c r="F80" s="7">
        <f t="shared" si="7"/>
        <v>12626.875802126106</v>
      </c>
      <c r="G80" s="59"/>
    </row>
    <row r="81" spans="1:7" x14ac:dyDescent="0.25">
      <c r="A81" s="16">
        <v>43966</v>
      </c>
      <c r="B81" s="28">
        <v>75</v>
      </c>
      <c r="C81" s="7">
        <f t="shared" si="8"/>
        <v>49965608.195711985</v>
      </c>
      <c r="D81" s="7">
        <f t="shared" si="9"/>
        <v>7359.8300624123631</v>
      </c>
      <c r="E81" s="7">
        <f t="shared" si="6"/>
        <v>13644.557886629351</v>
      </c>
      <c r="F81" s="7">
        <f t="shared" si="7"/>
        <v>13387.416338977948</v>
      </c>
      <c r="G81" s="59"/>
    </row>
    <row r="82" spans="1:7" x14ac:dyDescent="0.25">
      <c r="A82" s="16">
        <v>43967</v>
      </c>
      <c r="B82" s="28">
        <v>76</v>
      </c>
      <c r="C82" s="7">
        <f t="shared" si="8"/>
        <v>49963860.096652068</v>
      </c>
      <c r="D82" s="7">
        <f t="shared" si="9"/>
        <v>7692.5771872485348</v>
      </c>
      <c r="E82" s="7">
        <f t="shared" si="6"/>
        <v>14264.772415727921</v>
      </c>
      <c r="F82" s="7">
        <f t="shared" si="7"/>
        <v>14182.553744958679</v>
      </c>
      <c r="G82" s="59"/>
    </row>
    <row r="83" spans="1:7" x14ac:dyDescent="0.25">
      <c r="A83" s="16">
        <v>43968</v>
      </c>
      <c r="B83" s="28">
        <v>77</v>
      </c>
      <c r="C83" s="7">
        <f t="shared" si="8"/>
        <v>49962032.601541065</v>
      </c>
      <c r="D83" s="7">
        <f t="shared" si="9"/>
        <v>8040.7305314699997</v>
      </c>
      <c r="E83" s="7">
        <f t="shared" si="6"/>
        <v>14912.833738699497</v>
      </c>
      <c r="F83" s="7">
        <f t="shared" si="7"/>
        <v>15013.834188765668</v>
      </c>
      <c r="G83" s="59"/>
    </row>
    <row r="84" spans="1:7" x14ac:dyDescent="0.25">
      <c r="A84" s="16">
        <v>43969</v>
      </c>
      <c r="B84" s="28">
        <v>78</v>
      </c>
      <c r="C84" s="7">
        <f t="shared" si="8"/>
        <v>49960122.151578411</v>
      </c>
      <c r="D84" s="7">
        <f t="shared" si="9"/>
        <v>8404.8861611469638</v>
      </c>
      <c r="E84" s="7">
        <f t="shared" si="6"/>
        <v>15590.081816505528</v>
      </c>
      <c r="F84" s="7">
        <f t="shared" si="7"/>
        <v>15882.880443934637</v>
      </c>
      <c r="G84" s="59"/>
    </row>
    <row r="85" spans="1:7" x14ac:dyDescent="0.25">
      <c r="A85" s="16">
        <v>43970</v>
      </c>
      <c r="B85" s="28">
        <v>79</v>
      </c>
      <c r="C85" s="7">
        <f t="shared" si="8"/>
        <v>49958125.017240189</v>
      </c>
      <c r="D85" s="7">
        <f t="shared" si="9"/>
        <v>8785.6962376077208</v>
      </c>
      <c r="E85" s="7">
        <f t="shared" si="6"/>
        <v>16297.893151894774</v>
      </c>
      <c r="F85" s="7">
        <f t="shared" si="7"/>
        <v>16791.393370304424</v>
      </c>
      <c r="G85" s="59"/>
    </row>
    <row r="86" spans="1:7" x14ac:dyDescent="0.25">
      <c r="A86" s="16">
        <v>43971</v>
      </c>
      <c r="B86" s="28">
        <v>80</v>
      </c>
      <c r="C86" s="7">
        <f t="shared" si="8"/>
        <v>49956037.293692499</v>
      </c>
      <c r="D86" s="7">
        <f t="shared" si="9"/>
        <v>9183.8628165292666</v>
      </c>
      <c r="E86" s="7">
        <f t="shared" si="6"/>
        <v>17037.689447478147</v>
      </c>
      <c r="F86" s="7">
        <f t="shared" si="7"/>
        <v>17741.154043491766</v>
      </c>
      <c r="G86" s="59"/>
    </row>
    <row r="87" spans="1:7" x14ac:dyDescent="0.25">
      <c r="A87" s="16">
        <v>43972</v>
      </c>
      <c r="B87" s="28">
        <v>81</v>
      </c>
      <c r="C87" s="7">
        <f t="shared" si="8"/>
        <v>49953854.8951042</v>
      </c>
      <c r="D87" s="7">
        <f t="shared" si="9"/>
        <v>9600.1339401109963</v>
      </c>
      <c r="E87" s="7">
        <f t="shared" si="6"/>
        <v>17810.944566771181</v>
      </c>
      <c r="F87" s="7">
        <f t="shared" si="7"/>
        <v>18734.0263889159</v>
      </c>
      <c r="G87" s="59"/>
    </row>
    <row r="88" spans="1:7" x14ac:dyDescent="0.25">
      <c r="A88" s="16">
        <v>43973</v>
      </c>
      <c r="B88" s="28">
        <v>82</v>
      </c>
      <c r="C88" s="7">
        <f t="shared" si="8"/>
        <v>49951573.548077449</v>
      </c>
      <c r="D88" s="7">
        <f t="shared" si="9"/>
        <v>10035.301362995375</v>
      </c>
      <c r="E88" s="7">
        <f t="shared" si="6"/>
        <v>18619.190338076256</v>
      </c>
      <c r="F88" s="7">
        <f t="shared" si="7"/>
        <v>19771.960221478323</v>
      </c>
      <c r="G88" s="59"/>
    </row>
    <row r="89" spans="1:7" x14ac:dyDescent="0.25">
      <c r="A89" s="16">
        <v>43974</v>
      </c>
      <c r="B89" s="28">
        <v>83</v>
      </c>
      <c r="C89" s="7">
        <f t="shared" si="8"/>
        <v>49949188.784345195</v>
      </c>
      <c r="D89" s="7">
        <f t="shared" si="9"/>
        <v>10490.199448516954</v>
      </c>
      <c r="E89" s="7">
        <f t="shared" si="6"/>
        <v>19464.02158282034</v>
      </c>
      <c r="F89" s="7">
        <f t="shared" si="7"/>
        <v>20856.994623464117</v>
      </c>
      <c r="G89" s="59"/>
    </row>
    <row r="90" spans="1:7" x14ac:dyDescent="0.25">
      <c r="A90" s="16">
        <v>43975</v>
      </c>
      <c r="B90" s="28">
        <v>84</v>
      </c>
      <c r="C90" s="7">
        <f t="shared" si="8"/>
        <v>49946695.932836108</v>
      </c>
      <c r="D90" s="7">
        <f t="shared" si="9"/>
        <v>10965.704909809496</v>
      </c>
      <c r="E90" s="7">
        <f t="shared" si="6"/>
        <v>20347.100638606214</v>
      </c>
      <c r="F90" s="7">
        <f t="shared" si="7"/>
        <v>21991.261615469964</v>
      </c>
      <c r="G90" s="59"/>
    </row>
    <row r="91" spans="1:7" x14ac:dyDescent="0.25">
      <c r="A91" s="16">
        <v>43976</v>
      </c>
      <c r="B91" s="28">
        <v>85</v>
      </c>
      <c r="C91" s="7">
        <f t="shared" si="8"/>
        <v>49944090.111172743</v>
      </c>
      <c r="D91" s="7">
        <f t="shared" si="9"/>
        <v>11462.737167439158</v>
      </c>
      <c r="E91" s="7">
        <f t="shared" si="6"/>
        <v>21270.161568895557</v>
      </c>
      <c r="F91" s="7">
        <f t="shared" si="7"/>
        <v>23176.990090913216</v>
      </c>
      <c r="G91" s="59"/>
    </row>
    <row r="92" spans="1:7" x14ac:dyDescent="0.25">
      <c r="A92" s="18">
        <v>43977</v>
      </c>
      <c r="B92" s="28">
        <v>86</v>
      </c>
      <c r="C92" s="7">
        <f t="shared" si="8"/>
        <v>49941366.216644339</v>
      </c>
      <c r="D92" s="7">
        <f t="shared" si="9"/>
        <v>11982.259163639636</v>
      </c>
      <c r="E92" s="7">
        <f t="shared" si="6"/>
        <v>22235.014196148102</v>
      </c>
      <c r="F92" s="7">
        <f t="shared" si="7"/>
        <v>24416.50999586051</v>
      </c>
      <c r="G92" s="59"/>
    </row>
    <row r="93" spans="1:7" x14ac:dyDescent="0.25">
      <c r="A93" s="20">
        <v>43978</v>
      </c>
      <c r="B93" s="28">
        <v>87</v>
      </c>
      <c r="C93" s="7">
        <f t="shared" si="8"/>
        <v>49938518.916678183</v>
      </c>
      <c r="D93" s="7">
        <f t="shared" si="9"/>
        <v>12525.278521406675</v>
      </c>
      <c r="E93" s="7">
        <f t="shared" si="6"/>
        <v>23243.54805651306</v>
      </c>
      <c r="F93" s="7">
        <f t="shared" si="7"/>
        <v>25712.256743887789</v>
      </c>
      <c r="G93" s="59"/>
    </row>
    <row r="94" spans="1:7" x14ac:dyDescent="0.25">
      <c r="A94" s="19">
        <v>43979</v>
      </c>
      <c r="B94" s="28">
        <v>88</v>
      </c>
      <c r="C94" s="7">
        <f t="shared" si="8"/>
        <v>49935542.638820976</v>
      </c>
      <c r="D94" s="7">
        <f t="shared" si="9"/>
        <v>13092.848970651279</v>
      </c>
      <c r="E94" s="7">
        <f t="shared" si="6"/>
        <v>24297.736346963466</v>
      </c>
      <c r="F94" s="7">
        <f t="shared" si="7"/>
        <v>27066.775861400205</v>
      </c>
      <c r="G94" s="59"/>
    </row>
    <row r="95" spans="1:7" x14ac:dyDescent="0.25">
      <c r="A95" s="16">
        <v>43980</v>
      </c>
      <c r="B95" s="28">
        <v>89</v>
      </c>
      <c r="C95" s="7">
        <f t="shared" si="8"/>
        <v>49932431.560232818</v>
      </c>
      <c r="D95" s="7">
        <f t="shared" si="9"/>
        <v>13686.071987527634</v>
      </c>
      <c r="E95" s="7">
        <f t="shared" si="6"/>
        <v>25399.639916671262</v>
      </c>
      <c r="F95" s="7">
        <f t="shared" si="7"/>
        <v>28482.727862971504</v>
      </c>
      <c r="G95" s="59"/>
    </row>
    <row r="96" spans="1:7" x14ac:dyDescent="0.25">
      <c r="A96" s="16">
        <v>43981</v>
      </c>
      <c r="B96" s="28">
        <v>90</v>
      </c>
      <c r="C96" s="7">
        <f t="shared" si="8"/>
        <v>49929179.596689761</v>
      </c>
      <c r="D96" s="7">
        <f t="shared" si="9"/>
        <v>14306.098609910128</v>
      </c>
      <c r="E96" s="7">
        <f t="shared" si="6"/>
        <v>26551.411341040137</v>
      </c>
      <c r="F96" s="7">
        <f t="shared" si="7"/>
        <v>29962.893359281017</v>
      </c>
      <c r="G96" s="59"/>
    </row>
    <row r="97" spans="1:7" ht="15.75" thickBot="1" x14ac:dyDescent="0.3">
      <c r="A97" s="17">
        <v>43982</v>
      </c>
      <c r="B97" s="28">
        <v>91</v>
      </c>
      <c r="C97" s="7">
        <f t="shared" si="8"/>
        <v>49925780.391086191</v>
      </c>
      <c r="D97" s="7">
        <f t="shared" si="9"/>
        <v>14954.131403882227</v>
      </c>
      <c r="E97" s="7">
        <f t="shared" si="6"/>
        <v>27755.299107454081</v>
      </c>
      <c r="F97" s="7">
        <f t="shared" si="7"/>
        <v>31510.178402465175</v>
      </c>
      <c r="G97" s="59"/>
    </row>
    <row r="98" spans="1:7" x14ac:dyDescent="0.25">
      <c r="A98" s="21">
        <v>43983</v>
      </c>
      <c r="B98" s="28">
        <v>92</v>
      </c>
      <c r="C98" s="7">
        <f>-$O$8*C97*E97/$K$5+C97</f>
        <v>49922873.317726903</v>
      </c>
      <c r="D98" s="7">
        <f>$O$8*C97*E97/$K$5-$K$7*D97+D97</f>
        <v>14985.41026242445</v>
      </c>
      <c r="E98" s="7">
        <f t="shared" si="6"/>
        <v>29013.651935272104</v>
      </c>
      <c r="F98" s="7">
        <f t="shared" si="7"/>
        <v>33127.620075393737</v>
      </c>
      <c r="G98" s="59"/>
    </row>
    <row r="99" spans="1:7" x14ac:dyDescent="0.25">
      <c r="A99" s="22">
        <v>43984</v>
      </c>
      <c r="B99" s="28">
        <v>93</v>
      </c>
      <c r="C99" s="7">
        <f t="shared" ref="C99:C162" si="10">-$O$8*C98*E98/$K$5+C98</f>
        <v>49919834.622195333</v>
      </c>
      <c r="D99" s="7">
        <f t="shared" ref="D99:D162" si="11">$O$8*C98*E98/$K$5-$K$7*D98+D98</f>
        <v>15142.296128145366</v>
      </c>
      <c r="E99" s="7">
        <f t="shared" si="6"/>
        <v>30204.68934382272</v>
      </c>
      <c r="F99" s="7">
        <f t="shared" si="7"/>
        <v>34818.392332693977</v>
      </c>
      <c r="G99" s="59"/>
    </row>
    <row r="100" spans="1:7" x14ac:dyDescent="0.25">
      <c r="A100" s="22">
        <v>43985</v>
      </c>
      <c r="B100" s="28">
        <v>94</v>
      </c>
      <c r="C100" s="7">
        <f t="shared" si="10"/>
        <v>49916671.377936192</v>
      </c>
      <c r="D100" s="7">
        <f t="shared" si="11"/>
        <v>15393.560362645558</v>
      </c>
      <c r="E100" s="7">
        <f t="shared" si="6"/>
        <v>31356.489336774757</v>
      </c>
      <c r="F100" s="7">
        <f t="shared" si="7"/>
        <v>36578.572364385276</v>
      </c>
      <c r="G100" s="59"/>
    </row>
    <row r="101" spans="1:7" x14ac:dyDescent="0.25">
      <c r="A101" s="22">
        <v>43986</v>
      </c>
      <c r="B101" s="28">
        <v>95</v>
      </c>
      <c r="C101" s="7">
        <f t="shared" si="10"/>
        <v>49913387.717291877</v>
      </c>
      <c r="D101" s="7">
        <f t="shared" si="11"/>
        <v>15716.92093721976</v>
      </c>
      <c r="E101" s="7">
        <f t="shared" si="6"/>
        <v>32489.488163112495</v>
      </c>
      <c r="F101" s="7">
        <f t="shared" si="7"/>
        <v>38405.873607787071</v>
      </c>
      <c r="G101" s="59"/>
    </row>
    <row r="102" spans="1:7" x14ac:dyDescent="0.25">
      <c r="A102" s="22">
        <v>43987</v>
      </c>
      <c r="B102" s="28">
        <v>96</v>
      </c>
      <c r="C102" s="7">
        <f t="shared" si="10"/>
        <v>49909985.632495888</v>
      </c>
      <c r="D102" s="7">
        <f t="shared" si="11"/>
        <v>16096.520937590365</v>
      </c>
      <c r="E102" s="7">
        <f t="shared" ref="E102:E165" si="12">+$K$7*D101-$K$6*E101+E101</f>
        <v>33618.646142699487</v>
      </c>
      <c r="F102" s="7">
        <f t="shared" ref="F102:F165" si="13">$K$6*E101+F101</f>
        <v>40299.200423819268</v>
      </c>
      <c r="G102" s="59"/>
    </row>
    <row r="103" spans="1:7" x14ac:dyDescent="0.25">
      <c r="A103" s="22">
        <v>43988</v>
      </c>
      <c r="B103" s="28">
        <v>97</v>
      </c>
      <c r="C103" s="7">
        <f t="shared" si="10"/>
        <v>49906465.549672179</v>
      </c>
      <c r="D103" s="7">
        <f t="shared" si="11"/>
        <v>16521.118965605005</v>
      </c>
      <c r="E103" s="7">
        <f t="shared" si="12"/>
        <v>34755.002375295568</v>
      </c>
      <c r="F103" s="7">
        <f t="shared" si="13"/>
        <v>42258.328986913642</v>
      </c>
      <c r="G103" s="59"/>
    </row>
    <row r="104" spans="1:7" x14ac:dyDescent="0.25">
      <c r="A104" s="22">
        <v>43989</v>
      </c>
      <c r="B104" s="28">
        <v>98</v>
      </c>
      <c r="C104" s="7">
        <f t="shared" si="10"/>
        <v>49902826.739891641</v>
      </c>
      <c r="D104" s="7">
        <f t="shared" si="11"/>
        <v>16982.790483523197</v>
      </c>
      <c r="E104" s="7">
        <f t="shared" si="12"/>
        <v>35906.790849141777</v>
      </c>
      <c r="F104" s="7">
        <f t="shared" si="13"/>
        <v>44283.67877568378</v>
      </c>
      <c r="G104" s="59"/>
    </row>
    <row r="105" spans="1:7" x14ac:dyDescent="0.25">
      <c r="A105" s="22">
        <v>43990</v>
      </c>
      <c r="B105" s="28">
        <v>99</v>
      </c>
      <c r="C105" s="7">
        <f t="shared" si="10"/>
        <v>49899067.613256961</v>
      </c>
      <c r="D105" s="7">
        <f t="shared" si="11"/>
        <v>17475.995871370658</v>
      </c>
      <c r="E105" s="7">
        <f t="shared" si="12"/>
        <v>37080.241766769097</v>
      </c>
      <c r="F105" s="7">
        <f t="shared" si="13"/>
        <v>46376.149104887845</v>
      </c>
      <c r="G105" s="59"/>
    </row>
    <row r="106" spans="1:7" x14ac:dyDescent="0.25">
      <c r="A106" s="22">
        <v>43991</v>
      </c>
      <c r="B106" s="28">
        <v>100</v>
      </c>
      <c r="C106" s="7">
        <f t="shared" si="10"/>
        <v>49895185.929010034</v>
      </c>
      <c r="D106" s="7">
        <f t="shared" si="11"/>
        <v>17996.911681497124</v>
      </c>
      <c r="E106" s="7">
        <f t="shared" si="12"/>
        <v>38280.156953759426</v>
      </c>
      <c r="F106" s="7">
        <f t="shared" si="13"/>
        <v>48537.002354699565</v>
      </c>
      <c r="G106" s="59"/>
    </row>
    <row r="107" spans="1:7" x14ac:dyDescent="0.25">
      <c r="A107" s="22">
        <v>43992</v>
      </c>
      <c r="B107" s="28">
        <v>101</v>
      </c>
      <c r="C107" s="7">
        <f t="shared" si="10"/>
        <v>49891178.945341647</v>
      </c>
      <c r="D107" s="7">
        <f t="shared" si="11"/>
        <v>18542.950795753648</v>
      </c>
      <c r="E107" s="7">
        <f t="shared" si="12"/>
        <v>39510.323130634781</v>
      </c>
      <c r="F107" s="7">
        <f t="shared" si="13"/>
        <v>50767.780731958272</v>
      </c>
      <c r="G107" s="59"/>
    </row>
    <row r="108" spans="1:7" x14ac:dyDescent="0.25">
      <c r="A108" s="22">
        <v>43993</v>
      </c>
      <c r="B108" s="28">
        <v>102</v>
      </c>
      <c r="C108" s="7">
        <f t="shared" si="10"/>
        <v>49887043.525897942</v>
      </c>
      <c r="D108" s="7">
        <f t="shared" si="11"/>
        <v>19112.418163350892</v>
      </c>
      <c r="E108" s="7">
        <f t="shared" si="12"/>
        <v>40773.808823837127</v>
      </c>
      <c r="F108" s="7">
        <f t="shared" si="13"/>
        <v>53070.247114862395</v>
      </c>
      <c r="G108" s="59"/>
    </row>
    <row r="109" spans="1:7" x14ac:dyDescent="0.25">
      <c r="A109" s="22">
        <v>43994</v>
      </c>
      <c r="B109" s="28">
        <v>103</v>
      </c>
      <c r="C109" s="7">
        <f t="shared" si="10"/>
        <v>49882776.215180084</v>
      </c>
      <c r="D109" s="7">
        <f t="shared" si="11"/>
        <v>19704.263849793351</v>
      </c>
      <c r="E109" s="7">
        <f t="shared" si="12"/>
        <v>42073.177769945563</v>
      </c>
      <c r="F109" s="7">
        <f t="shared" si="13"/>
        <v>55446.34320016759</v>
      </c>
      <c r="G109" s="59"/>
    </row>
    <row r="110" spans="1:7" x14ac:dyDescent="0.25">
      <c r="A110" s="22">
        <v>43995</v>
      </c>
      <c r="B110" s="28">
        <v>104</v>
      </c>
      <c r="C110" s="7">
        <f t="shared" si="10"/>
        <v>49878373.291589819</v>
      </c>
      <c r="D110" s="7">
        <f t="shared" si="11"/>
        <v>20317.905930482779</v>
      </c>
      <c r="E110" s="7">
        <f t="shared" si="12"/>
        <v>43410.642393160742</v>
      </c>
      <c r="F110" s="7">
        <f t="shared" si="13"/>
        <v>57898.160086528056</v>
      </c>
      <c r="G110" s="59"/>
    </row>
    <row r="111" spans="1:7" x14ac:dyDescent="0.25">
      <c r="A111" s="22">
        <v>43996</v>
      </c>
      <c r="B111" s="28">
        <v>105</v>
      </c>
      <c r="C111" s="7">
        <f t="shared" si="10"/>
        <v>49873830.804402165</v>
      </c>
      <c r="D111" s="7">
        <f t="shared" si="11"/>
        <v>20953.103516118157</v>
      </c>
      <c r="E111" s="7">
        <f t="shared" si="12"/>
        <v>44788.1742799575</v>
      </c>
      <c r="F111" s="7">
        <f t="shared" si="13"/>
        <v>60427.917801747215</v>
      </c>
      <c r="G111" s="59"/>
    </row>
    <row r="112" spans="1:7" x14ac:dyDescent="0.25">
      <c r="A112" s="22">
        <v>43997</v>
      </c>
      <c r="B112" s="28">
        <v>106</v>
      </c>
      <c r="C112" s="7">
        <f t="shared" si="10"/>
        <v>49869144.599172637</v>
      </c>
      <c r="D112" s="7">
        <f t="shared" si="11"/>
        <v>21609.865761780773</v>
      </c>
      <c r="E112" s="7">
        <f t="shared" si="12"/>
        <v>46207.583797628387</v>
      </c>
      <c r="F112" s="7">
        <f t="shared" si="13"/>
        <v>63037.951267945202</v>
      </c>
      <c r="G112" s="59"/>
    </row>
    <row r="113" spans="1:7" x14ac:dyDescent="0.25">
      <c r="A113" s="22">
        <v>43998</v>
      </c>
      <c r="B113" s="28">
        <v>107</v>
      </c>
      <c r="C113" s="7">
        <f t="shared" si="10"/>
        <v>49864310.33481323</v>
      </c>
      <c r="D113" s="7">
        <f t="shared" si="11"/>
        <v>22288.386705457164</v>
      </c>
      <c r="E113" s="7">
        <f t="shared" si="12"/>
        <v>47670.577574799026</v>
      </c>
      <c r="F113" s="7">
        <f t="shared" si="13"/>
        <v>65730.700906501632</v>
      </c>
      <c r="G113" s="59"/>
    </row>
    <row r="114" spans="1:7" x14ac:dyDescent="0.25">
      <c r="A114" s="22">
        <v>43999</v>
      </c>
      <c r="B114" s="28">
        <v>108</v>
      </c>
      <c r="C114" s="7">
        <f t="shared" si="10"/>
        <v>49859323.494657926</v>
      </c>
      <c r="D114" s="7">
        <f t="shared" si="11"/>
        <v>22988.998648176032</v>
      </c>
      <c r="E114" s="7">
        <f t="shared" si="12"/>
        <v>49178.800101209839</v>
      </c>
      <c r="F114" s="7">
        <f t="shared" si="13"/>
        <v>68508.706592678733</v>
      </c>
      <c r="G114" s="59"/>
    </row>
    <row r="115" spans="1:7" x14ac:dyDescent="0.25">
      <c r="A115" s="22">
        <v>44000</v>
      </c>
      <c r="B115" s="28">
        <v>109</v>
      </c>
      <c r="C115" s="7">
        <f t="shared" si="10"/>
        <v>49854179.393182419</v>
      </c>
      <c r="D115" s="7">
        <f t="shared" si="11"/>
        <v>23712.138845188343</v>
      </c>
      <c r="E115" s="7">
        <f t="shared" si="12"/>
        <v>50733.863937909788</v>
      </c>
      <c r="F115" s="7">
        <f t="shared" si="13"/>
        <v>71374.604034474178</v>
      </c>
      <c r="G115" s="59"/>
    </row>
    <row r="116" spans="1:7" x14ac:dyDescent="0.25">
      <c r="A116" s="22">
        <v>44001</v>
      </c>
      <c r="B116" s="28">
        <v>110</v>
      </c>
      <c r="C116" s="7">
        <f t="shared" si="10"/>
        <v>49848873.179572485</v>
      </c>
      <c r="D116" s="7">
        <f t="shared" si="11"/>
        <v>24458.32575412736</v>
      </c>
      <c r="E116" s="7">
        <f t="shared" si="12"/>
        <v>52337.371761406976</v>
      </c>
      <c r="F116" s="7">
        <f t="shared" si="13"/>
        <v>74331.122911974744</v>
      </c>
      <c r="G116" s="59"/>
    </row>
    <row r="117" spans="1:7" x14ac:dyDescent="0.25">
      <c r="A117" s="22">
        <v>44002</v>
      </c>
      <c r="B117" s="28">
        <v>111</v>
      </c>
      <c r="C117" s="7">
        <f t="shared" si="10"/>
        <v>49843399.838997342</v>
      </c>
      <c r="D117" s="7">
        <f t="shared" si="11"/>
        <v>25228.142145787864</v>
      </c>
      <c r="E117" s="7">
        <f t="shared" si="12"/>
        <v>53990.932555533625</v>
      </c>
      <c r="F117" s="7">
        <f t="shared" si="13"/>
        <v>77381.08630133413</v>
      </c>
      <c r="G117" s="59"/>
    </row>
    <row r="118" spans="1:7" x14ac:dyDescent="0.25">
      <c r="A118" s="22">
        <v>44003</v>
      </c>
      <c r="B118" s="28">
        <v>112</v>
      </c>
      <c r="C118" s="7">
        <f t="shared" si="10"/>
        <v>49837754.192202143</v>
      </c>
      <c r="D118" s="7">
        <f t="shared" si="11"/>
        <v>26022.223143721949</v>
      </c>
      <c r="E118" s="7">
        <f t="shared" si="12"/>
        <v>55696.173611802056</v>
      </c>
      <c r="F118" s="7">
        <f t="shared" si="13"/>
        <v>80527.411042332591</v>
      </c>
      <c r="G118" s="59"/>
    </row>
    <row r="119" spans="1:7" x14ac:dyDescent="0.25">
      <c r="A119" s="22">
        <v>44004</v>
      </c>
      <c r="B119" s="28">
        <v>113</v>
      </c>
      <c r="C119" s="7">
        <f t="shared" si="10"/>
        <v>49831930.89385967</v>
      </c>
      <c r="D119" s="7">
        <f t="shared" si="11"/>
        <v>26841.247804708022</v>
      </c>
      <c r="E119" s="7">
        <f t="shared" si="12"/>
        <v>57454.749530361521</v>
      </c>
      <c r="F119" s="7">
        <f t="shared" si="13"/>
        <v>83773.108805258118</v>
      </c>
      <c r="G119" s="59"/>
    </row>
    <row r="120" spans="1:7" x14ac:dyDescent="0.25">
      <c r="A120" s="22">
        <v>44005</v>
      </c>
      <c r="B120" s="28">
        <v>114</v>
      </c>
      <c r="C120" s="7">
        <f t="shared" si="10"/>
        <v>49825924.429996476</v>
      </c>
      <c r="D120" s="7">
        <f t="shared" si="11"/>
        <v>27685.933243916603</v>
      </c>
      <c r="E120" s="7">
        <f t="shared" si="12"/>
        <v>59268.349077283136</v>
      </c>
      <c r="F120" s="7">
        <f t="shared" si="13"/>
        <v>87121.287682318813</v>
      </c>
      <c r="G120" s="59"/>
    </row>
    <row r="121" spans="1:7" x14ac:dyDescent="0.25">
      <c r="A121" s="22">
        <v>44006</v>
      </c>
      <c r="B121" s="28">
        <v>115</v>
      </c>
      <c r="C121" s="7">
        <f t="shared" si="10"/>
        <v>49819729.1147191</v>
      </c>
      <c r="D121" s="7">
        <f t="shared" si="11"/>
        <v>28557.030589769063</v>
      </c>
      <c r="E121" s="7">
        <f t="shared" si="12"/>
        <v>61138.700512460389</v>
      </c>
      <c r="F121" s="7">
        <f t="shared" si="13"/>
        <v>90575.154178663986</v>
      </c>
      <c r="G121" s="59"/>
    </row>
    <row r="122" spans="1:7" x14ac:dyDescent="0.25">
      <c r="A122" s="22">
        <v>44007</v>
      </c>
      <c r="B122" s="28">
        <v>116</v>
      </c>
      <c r="C122" s="7">
        <f t="shared" si="10"/>
        <v>49813339.086401708</v>
      </c>
      <c r="D122" s="7">
        <f t="shared" si="11"/>
        <v>29455.322255282106</v>
      </c>
      <c r="E122" s="7">
        <f t="shared" si="12"/>
        <v>63067.575829114088</v>
      </c>
      <c r="F122" s="7">
        <f t="shared" si="13"/>
        <v>94138.015513888953</v>
      </c>
      <c r="G122" s="59"/>
    </row>
    <row r="123" spans="1:7" x14ac:dyDescent="0.25">
      <c r="A123" s="22">
        <v>44008</v>
      </c>
      <c r="B123" s="28">
        <v>117</v>
      </c>
      <c r="C123" s="7">
        <f t="shared" si="10"/>
        <v>49806748.303450383</v>
      </c>
      <c r="D123" s="7">
        <f t="shared" si="11"/>
        <v>30381.620157517391</v>
      </c>
      <c r="E123" s="7">
        <f t="shared" si="12"/>
        <v>65056.794221498523</v>
      </c>
      <c r="F123" s="7">
        <f t="shared" si="13"/>
        <v>97813.282170597231</v>
      </c>
      <c r="G123" s="59"/>
    </row>
    <row r="124" spans="1:7" x14ac:dyDescent="0.25">
      <c r="A124" s="22">
        <v>44009</v>
      </c>
      <c r="B124" s="28">
        <v>118</v>
      </c>
      <c r="C124" s="7">
        <f t="shared" si="10"/>
        <v>49799950.539726146</v>
      </c>
      <c r="D124" s="7">
        <f t="shared" si="11"/>
        <v>31336.764620693157</v>
      </c>
      <c r="E124" s="7">
        <f t="shared" si="12"/>
        <v>67108.225008113252</v>
      </c>
      <c r="F124" s="7">
        <f t="shared" si="13"/>
        <v>101604.47064504353</v>
      </c>
      <c r="G124" s="59"/>
    </row>
    <row r="125" spans="1:7" x14ac:dyDescent="0.25">
      <c r="A125" s="22">
        <v>44010</v>
      </c>
      <c r="B125" s="28">
        <v>119</v>
      </c>
      <c r="C125" s="7">
        <f t="shared" si="10"/>
        <v>49792939.379685141</v>
      </c>
      <c r="D125" s="7">
        <f t="shared" si="11"/>
        <v>32321.623773104307</v>
      </c>
      <c r="E125" s="7">
        <f t="shared" si="12"/>
        <v>69223.790173624569</v>
      </c>
      <c r="F125" s="7">
        <f t="shared" si="13"/>
        <v>105515.20636812705</v>
      </c>
      <c r="G125" s="59"/>
    </row>
    <row r="126" spans="1:7" x14ac:dyDescent="0.25">
      <c r="A126" s="22">
        <v>44011</v>
      </c>
      <c r="B126" s="28">
        <v>120</v>
      </c>
      <c r="C126" s="7">
        <f t="shared" si="10"/>
        <v>49785708.21327728</v>
      </c>
      <c r="D126" s="7">
        <f t="shared" si="11"/>
        <v>33337.093301522706</v>
      </c>
      <c r="E126" s="7">
        <f t="shared" si="12"/>
        <v>71405.466646679328</v>
      </c>
      <c r="F126" s="7">
        <f t="shared" si="13"/>
        <v>109549.22677451542</v>
      </c>
      <c r="G126" s="59"/>
    </row>
    <row r="127" spans="1:7" x14ac:dyDescent="0.25">
      <c r="A127" s="22">
        <v>44012</v>
      </c>
      <c r="B127" s="28">
        <v>121</v>
      </c>
      <c r="C127" s="7">
        <f t="shared" si="10"/>
        <v>49778250.230632588</v>
      </c>
      <c r="D127" s="7">
        <f t="shared" si="11"/>
        <v>34384.096465155359</v>
      </c>
      <c r="E127" s="7">
        <f t="shared" si="12"/>
        <v>73655.288397748416</v>
      </c>
      <c r="F127" s="7">
        <f t="shared" si="13"/>
        <v>113710.38450450839</v>
      </c>
      <c r="G127" s="59"/>
    </row>
    <row r="128" spans="1:7" x14ac:dyDescent="0.25">
      <c r="A128" s="22">
        <v>44013</v>
      </c>
      <c r="B128" s="28">
        <v>122</v>
      </c>
      <c r="C128" s="7">
        <f t="shared" si="10"/>
        <v>49770558.416555651</v>
      </c>
      <c r="D128" s="7">
        <f t="shared" si="11"/>
        <v>35463.584298791626</v>
      </c>
      <c r="E128" s="7">
        <f t="shared" si="12"/>
        <v>75975.348417402507</v>
      </c>
      <c r="F128" s="7">
        <f t="shared" si="13"/>
        <v>118002.6507281534</v>
      </c>
      <c r="G128" s="59"/>
    </row>
    <row r="129" spans="1:7" x14ac:dyDescent="0.25">
      <c r="A129" s="22">
        <v>44014</v>
      </c>
      <c r="B129" s="28">
        <v>123</v>
      </c>
      <c r="C129" s="7">
        <f t="shared" si="10"/>
        <v>49762625.544842452</v>
      </c>
      <c r="D129" s="7">
        <f t="shared" si="11"/>
        <v>36576.535954534149</v>
      </c>
      <c r="E129" s="7">
        <f t="shared" si="12"/>
        <v>78367.800618370442</v>
      </c>
      <c r="F129" s="7">
        <f t="shared" si="13"/>
        <v>122430.11858464539</v>
      </c>
      <c r="G129" s="59"/>
    </row>
    <row r="130" spans="1:7" x14ac:dyDescent="0.25">
      <c r="A130" s="22">
        <v>44015</v>
      </c>
      <c r="B130" s="28">
        <v>124</v>
      </c>
      <c r="C130" s="7">
        <f t="shared" si="10"/>
        <v>49754444.172429278</v>
      </c>
      <c r="D130" s="7">
        <f t="shared" si="11"/>
        <v>37723.95914567935</v>
      </c>
      <c r="E130" s="7">
        <f t="shared" si="12"/>
        <v>80834.86169247255</v>
      </c>
      <c r="F130" s="7">
        <f t="shared" si="13"/>
        <v>126997.00673256908</v>
      </c>
      <c r="G130" s="59"/>
    </row>
    <row r="131" spans="1:7" x14ac:dyDescent="0.25">
      <c r="A131" s="22">
        <v>44016</v>
      </c>
      <c r="B131" s="28">
        <v>125</v>
      </c>
      <c r="C131" s="7">
        <f t="shared" si="10"/>
        <v>49746006.633380473</v>
      </c>
      <c r="D131" s="7">
        <f t="shared" si="11"/>
        <v>38906.890666470033</v>
      </c>
      <c r="E131" s="7">
        <f t="shared" si="12"/>
        <v>83378.812944702702</v>
      </c>
      <c r="F131" s="7">
        <f t="shared" si="13"/>
        <v>131707.6630083542</v>
      </c>
      <c r="G131" s="59"/>
    </row>
    <row r="132" spans="1:7" x14ac:dyDescent="0.25">
      <c r="A132" s="22">
        <v>44017</v>
      </c>
      <c r="B132" s="28">
        <v>126</v>
      </c>
      <c r="C132" s="7">
        <f t="shared" si="10"/>
        <v>49737305.032719292</v>
      </c>
      <c r="D132" s="7">
        <f t="shared" si="11"/>
        <v>40126.396968716501</v>
      </c>
      <c r="E132" s="7">
        <f t="shared" si="12"/>
        <v>86002.002120381512</v>
      </c>
      <c r="F132" s="7">
        <f t="shared" si="13"/>
        <v>136566.56819161194</v>
      </c>
      <c r="G132" s="59"/>
    </row>
    <row r="133" spans="1:7" x14ac:dyDescent="0.25">
      <c r="A133" s="22">
        <v>44018</v>
      </c>
      <c r="B133" s="28">
        <v>127</v>
      </c>
      <c r="C133" s="7">
        <f t="shared" si="10"/>
        <v>49728331.240104847</v>
      </c>
      <c r="D133" s="7">
        <f t="shared" si="11"/>
        <v>41383.574781486379</v>
      </c>
      <c r="E133" s="7">
        <f t="shared" si="12"/>
        <v>88706.845236720837</v>
      </c>
      <c r="F133" s="7">
        <f t="shared" si="13"/>
        <v>141578.33987694886</v>
      </c>
      <c r="G133" s="59"/>
    </row>
    <row r="134" spans="1:7" x14ac:dyDescent="0.25">
      <c r="A134" s="22">
        <v>44019</v>
      </c>
      <c r="B134" s="28">
        <v>128</v>
      </c>
      <c r="C134" s="7">
        <f t="shared" si="10"/>
        <v>49719076.883356884</v>
      </c>
      <c r="D134" s="7">
        <f t="shared" si="11"/>
        <v>42679.551763780335</v>
      </c>
      <c r="E134" s="7">
        <f t="shared" si="12"/>
        <v>91495.82842682481</v>
      </c>
      <c r="F134" s="7">
        <f t="shared" si="13"/>
        <v>146747.73645251532</v>
      </c>
      <c r="G134" s="59"/>
    </row>
    <row r="135" spans="1:7" x14ac:dyDescent="0.25">
      <c r="A135" s="22">
        <v>44020</v>
      </c>
      <c r="B135" s="28">
        <v>129</v>
      </c>
      <c r="C135" s="7">
        <f t="shared" si="10"/>
        <v>49709533.341829486</v>
      </c>
      <c r="D135" s="7">
        <f t="shared" si="11"/>
        <v>44015.487182759083</v>
      </c>
      <c r="E135" s="7">
        <f t="shared" si="12"/>
        <v>94371.509801746157</v>
      </c>
      <c r="F135" s="7">
        <f t="shared" si="13"/>
        <v>152079.66118601328</v>
      </c>
      <c r="G135" s="59"/>
    </row>
    <row r="136" spans="1:7" x14ac:dyDescent="0.25">
      <c r="A136" s="22">
        <v>44021</v>
      </c>
      <c r="B136" s="28">
        <v>130</v>
      </c>
      <c r="C136" s="7">
        <f t="shared" si="10"/>
        <v>49699691.739634365</v>
      </c>
      <c r="D136" s="7">
        <f t="shared" si="11"/>
        <v>45392.572611967</v>
      </c>
      <c r="E136" s="7">
        <f t="shared" si="12"/>
        <v>97336.521334459379</v>
      </c>
      <c r="F136" s="7">
        <f t="shared" si="13"/>
        <v>157579.16641921527</v>
      </c>
      <c r="G136" s="59"/>
    </row>
    <row r="137" spans="1:7" x14ac:dyDescent="0.25">
      <c r="A137" s="22">
        <v>44022</v>
      </c>
      <c r="B137" s="28">
        <v>131</v>
      </c>
      <c r="C137" s="7">
        <f t="shared" si="10"/>
        <v>49689542.938714087</v>
      </c>
      <c r="D137" s="7">
        <f t="shared" si="11"/>
        <v>46812.032645325045</v>
      </c>
      <c r="E137" s="7">
        <f t="shared" si="12"/>
        <v>100393.57076831904</v>
      </c>
      <c r="F137" s="7">
        <f t="shared" si="13"/>
        <v>163251.45787227235</v>
      </c>
      <c r="G137" s="59"/>
    </row>
    <row r="138" spans="1:7" x14ac:dyDescent="0.25">
      <c r="A138" s="22">
        <v>44023</v>
      </c>
      <c r="B138" s="28">
        <v>132</v>
      </c>
      <c r="C138" s="7">
        <f t="shared" si="10"/>
        <v>49679077.531765565</v>
      </c>
      <c r="D138" s="7">
        <f t="shared" si="11"/>
        <v>48275.125623594467</v>
      </c>
      <c r="E138" s="7">
        <f t="shared" si="12"/>
        <v>103545.44355160889</v>
      </c>
      <c r="F138" s="7">
        <f t="shared" si="13"/>
        <v>169101.89905923733</v>
      </c>
      <c r="G138" s="59"/>
    </row>
    <row r="139" spans="1:7" x14ac:dyDescent="0.25">
      <c r="A139" s="22">
        <v>44024</v>
      </c>
      <c r="B139" s="28">
        <v>133</v>
      </c>
      <c r="C139" s="7">
        <f t="shared" si="10"/>
        <v>49668285.835013971</v>
      </c>
      <c r="D139" s="7">
        <f t="shared" si="11"/>
        <v>49783.144370654481</v>
      </c>
      <c r="E139" s="7">
        <f t="shared" si="12"/>
        <v>106795.00479905952</v>
      </c>
      <c r="F139" s="7">
        <f t="shared" si="13"/>
        <v>175136.0158163241</v>
      </c>
      <c r="G139" s="59"/>
    </row>
    <row r="140" spans="1:7" x14ac:dyDescent="0.25">
      <c r="A140" s="22">
        <v>44025</v>
      </c>
      <c r="B140" s="28">
        <v>134</v>
      </c>
      <c r="C140" s="7">
        <f t="shared" si="10"/>
        <v>49657157.880837515</v>
      </c>
      <c r="D140" s="7">
        <f t="shared" si="11"/>
        <v>51337.416937370668</v>
      </c>
      <c r="E140" s="7">
        <f t="shared" si="12"/>
        <v>110145.20128065045</v>
      </c>
      <c r="F140" s="7">
        <f t="shared" si="13"/>
        <v>181359.50094447442</v>
      </c>
      <c r="G140" s="59"/>
    </row>
    <row r="141" spans="1:7" x14ac:dyDescent="0.25">
      <c r="A141" s="22">
        <v>44026</v>
      </c>
      <c r="B141" s="28">
        <v>135</v>
      </c>
      <c r="C141" s="7">
        <f t="shared" si="10"/>
        <v>49645683.410243511</v>
      </c>
      <c r="D141" s="7">
        <f t="shared" si="11"/>
        <v>52939.307351113835</v>
      </c>
      <c r="E141" s="7">
        <f t="shared" si="12"/>
        <v>113599.0634375661</v>
      </c>
      <c r="F141" s="7">
        <f t="shared" si="13"/>
        <v>187778.21896782235</v>
      </c>
      <c r="G141" s="59"/>
    </row>
    <row r="142" spans="1:7" x14ac:dyDescent="0.25">
      <c r="A142" s="22">
        <v>44027</v>
      </c>
      <c r="B142" s="28">
        <v>136</v>
      </c>
      <c r="C142" s="7">
        <f t="shared" si="10"/>
        <v>49633851.865196399</v>
      </c>
      <c r="D142" s="7">
        <f t="shared" si="11"/>
        <v>54590.216369161688</v>
      </c>
      <c r="E142" s="7">
        <f t="shared" si="12"/>
        <v>117159.70742481024</v>
      </c>
      <c r="F142" s="7">
        <f t="shared" si="13"/>
        <v>194398.21100963856</v>
      </c>
      <c r="G142" s="59"/>
    </row>
    <row r="143" spans="1:7" x14ac:dyDescent="0.25">
      <c r="A143" s="22">
        <v>44028</v>
      </c>
      <c r="B143" s="28">
        <v>137</v>
      </c>
      <c r="C143" s="7">
        <f t="shared" si="10"/>
        <v>49621652.38079872</v>
      </c>
      <c r="D143" s="7">
        <f t="shared" si="11"/>
        <v>56291.58223430776</v>
      </c>
      <c r="E143" s="7">
        <f t="shared" si="12"/>
        <v>120830.33717967174</v>
      </c>
      <c r="F143" s="7">
        <f t="shared" si="13"/>
        <v>201225.69978730814</v>
      </c>
      <c r="G143" s="59"/>
    </row>
    <row r="144" spans="1:7" x14ac:dyDescent="0.25">
      <c r="A144" s="22">
        <v>44029</v>
      </c>
      <c r="B144" s="28">
        <v>138</v>
      </c>
      <c r="C144" s="7">
        <f t="shared" si="10"/>
        <v>49609073.777326167</v>
      </c>
      <c r="D144" s="7">
        <f t="shared" si="11"/>
        <v>58044.881431033966</v>
      </c>
      <c r="E144" s="7">
        <f t="shared" si="12"/>
        <v>124614.24651495984</v>
      </c>
      <c r="F144" s="7">
        <f t="shared" si="13"/>
        <v>208267.09472784845</v>
      </c>
      <c r="G144" s="59"/>
    </row>
    <row r="145" spans="1:7" x14ac:dyDescent="0.25">
      <c r="A145" s="22">
        <v>44030</v>
      </c>
      <c r="B145" s="28">
        <v>139</v>
      </c>
      <c r="C145" s="7">
        <f t="shared" si="10"/>
        <v>49596104.552118331</v>
      </c>
      <c r="D145" s="7">
        <f t="shared" si="11"/>
        <v>59851.629440590135</v>
      </c>
      <c r="E145" s="7">
        <f t="shared" si="12"/>
        <v>128514.82123567384</v>
      </c>
      <c r="F145" s="7">
        <f t="shared" si="13"/>
        <v>215528.99720541021</v>
      </c>
      <c r="G145" s="59"/>
    </row>
    <row r="146" spans="1:7" x14ac:dyDescent="0.25">
      <c r="A146" s="22">
        <v>44031</v>
      </c>
      <c r="B146" s="28">
        <v>140</v>
      </c>
      <c r="C146" s="7">
        <f t="shared" si="10"/>
        <v>49582732.871327072</v>
      </c>
      <c r="D146" s="7">
        <f t="shared" si="11"/>
        <v>61713.381493276531</v>
      </c>
      <c r="E146" s="7">
        <f t="shared" si="12"/>
        <v>132535.54127753127</v>
      </c>
      <c r="F146" s="7">
        <f t="shared" si="13"/>
        <v>223018.20590212781</v>
      </c>
      <c r="G146" s="59"/>
    </row>
    <row r="147" spans="1:7" x14ac:dyDescent="0.25">
      <c r="A147" s="22">
        <v>44032</v>
      </c>
      <c r="B147" s="28">
        <v>141</v>
      </c>
      <c r="C147" s="7">
        <f t="shared" si="10"/>
        <v>49568946.561524719</v>
      </c>
      <c r="D147" s="7">
        <f t="shared" si="11"/>
        <v>63631.733316151134</v>
      </c>
      <c r="E147" s="7">
        <f t="shared" si="12"/>
        <v>136679.98286554299</v>
      </c>
      <c r="F147" s="7">
        <f t="shared" si="13"/>
        <v>230741.72229359235</v>
      </c>
      <c r="G147" s="59"/>
    </row>
    <row r="148" spans="1:7" x14ac:dyDescent="0.25">
      <c r="A148" s="22">
        <v>44033</v>
      </c>
      <c r="B148" s="28">
        <v>142</v>
      </c>
      <c r="C148" s="7">
        <f t="shared" si="10"/>
        <v>49554733.101175018</v>
      </c>
      <c r="D148" s="7">
        <f t="shared" si="11"/>
        <v>65608.321874287562</v>
      </c>
      <c r="E148" s="7">
        <f t="shared" si="12"/>
        <v>140951.82069058702</v>
      </c>
      <c r="F148" s="7">
        <f t="shared" si="13"/>
        <v>238706.75626011583</v>
      </c>
      <c r="G148" s="59"/>
    </row>
    <row r="149" spans="1:7" x14ac:dyDescent="0.25">
      <c r="A149" s="22">
        <v>44034</v>
      </c>
      <c r="B149" s="28">
        <v>143</v>
      </c>
      <c r="C149" s="7">
        <f t="shared" si="10"/>
        <v>49540079.611969888</v>
      </c>
      <c r="D149" s="7">
        <f t="shared" si="11"/>
        <v>67644.826103596002</v>
      </c>
      <c r="E149" s="7">
        <f t="shared" si="12"/>
        <v>145354.83010169203</v>
      </c>
      <c r="F149" s="7">
        <f t="shared" si="13"/>
        <v>246920.73182483535</v>
      </c>
      <c r="G149" s="59"/>
    </row>
    <row r="150" spans="1:7" x14ac:dyDescent="0.25">
      <c r="A150" s="22">
        <v>44035</v>
      </c>
      <c r="B150" s="28">
        <v>144</v>
      </c>
      <c r="C150" s="7">
        <f t="shared" si="10"/>
        <v>49524972.850035854</v>
      </c>
      <c r="D150" s="7">
        <f t="shared" si="11"/>
        <v>69742.967633090855</v>
      </c>
      <c r="E150" s="7">
        <f t="shared" si="12"/>
        <v>149892.88931149241</v>
      </c>
      <c r="F150" s="7">
        <f t="shared" si="13"/>
        <v>255391.29301957265</v>
      </c>
      <c r="G150" s="59"/>
    </row>
    <row r="151" spans="1:7" x14ac:dyDescent="0.25">
      <c r="A151" s="22">
        <v>44036</v>
      </c>
      <c r="B151" s="28">
        <v>145</v>
      </c>
      <c r="C151" s="7">
        <f t="shared" si="10"/>
        <v>49509399.197014391</v>
      </c>
      <c r="D151" s="7">
        <f t="shared" si="11"/>
        <v>71904.511494346298</v>
      </c>
      <c r="E151" s="7">
        <f t="shared" si="12"/>
        <v>154569.98161205812</v>
      </c>
      <c r="F151" s="7">
        <f t="shared" si="13"/>
        <v>264126.30987921671</v>
      </c>
      <c r="G151" s="59"/>
    </row>
    <row r="152" spans="1:7" x14ac:dyDescent="0.25">
      <c r="A152" s="22">
        <v>44037</v>
      </c>
      <c r="B152" s="28">
        <v>146</v>
      </c>
      <c r="C152" s="7">
        <f t="shared" si="10"/>
        <v>49493344.651021019</v>
      </c>
      <c r="D152" s="7">
        <f t="shared" si="11"/>
        <v>74131.266815727038</v>
      </c>
      <c r="E152" s="7">
        <f t="shared" si="12"/>
        <v>159390.19759803041</v>
      </c>
      <c r="F152" s="7">
        <f t="shared" si="13"/>
        <v>273133.88456523407</v>
      </c>
      <c r="G152" s="59"/>
    </row>
    <row r="153" spans="1:7" x14ac:dyDescent="0.25">
      <c r="A153" s="22">
        <v>44038</v>
      </c>
      <c r="B153" s="28">
        <v>147</v>
      </c>
      <c r="C153" s="7">
        <f t="shared" si="10"/>
        <v>49476794.817488752</v>
      </c>
      <c r="D153" s="7">
        <f t="shared" si="11"/>
        <v>76425.087498815192</v>
      </c>
      <c r="E153" s="7">
        <f t="shared" si="12"/>
        <v>164357.73739371041</v>
      </c>
      <c r="F153" s="7">
        <f t="shared" si="13"/>
        <v>282422.35761873232</v>
      </c>
      <c r="G153" s="59"/>
    </row>
    <row r="154" spans="1:7" x14ac:dyDescent="0.25">
      <c r="A154" s="22">
        <v>44039</v>
      </c>
      <c r="B154" s="28">
        <v>148</v>
      </c>
      <c r="C154" s="7">
        <f t="shared" si="10"/>
        <v>49459734.899901979</v>
      </c>
      <c r="D154" s="7">
        <f t="shared" si="11"/>
        <v>78787.872874277949</v>
      </c>
      <c r="E154" s="7">
        <f t="shared" si="12"/>
        <v>169476.91288044583</v>
      </c>
      <c r="F154" s="7">
        <f t="shared" si="13"/>
        <v>292000.31434330752</v>
      </c>
      <c r="G154" s="59"/>
    </row>
    <row r="155" spans="1:7" x14ac:dyDescent="0.25">
      <c r="A155" s="22">
        <v>44040</v>
      </c>
      <c r="B155" s="28">
        <v>149</v>
      </c>
      <c r="C155" s="7">
        <f t="shared" si="10"/>
        <v>49442149.690427743</v>
      </c>
      <c r="D155" s="7">
        <f t="shared" si="11"/>
        <v>81221.568334232827</v>
      </c>
      <c r="E155" s="7">
        <f t="shared" si="12"/>
        <v>174752.14992034511</v>
      </c>
      <c r="F155" s="7">
        <f t="shared" si="13"/>
        <v>301876.59131769248</v>
      </c>
      <c r="G155" s="59"/>
    </row>
    <row r="156" spans="1:7" x14ac:dyDescent="0.25">
      <c r="A156" s="22">
        <v>44041</v>
      </c>
      <c r="B156" s="28">
        <v>150</v>
      </c>
      <c r="C156" s="7">
        <f t="shared" si="10"/>
        <v>49424023.560452037</v>
      </c>
      <c r="D156" s="7">
        <f t="shared" si="11"/>
        <v>83728.165937969403</v>
      </c>
      <c r="E156" s="7">
        <f t="shared" si="12"/>
        <v>180187.99057201314</v>
      </c>
      <c r="F156" s="7">
        <f t="shared" si="13"/>
        <v>312060.28303799231</v>
      </c>
      <c r="G156" s="59"/>
    </row>
    <row r="157" spans="1:7" x14ac:dyDescent="0.25">
      <c r="A157" s="22">
        <v>44042</v>
      </c>
      <c r="B157" s="28">
        <v>151</v>
      </c>
      <c r="C157" s="7">
        <f t="shared" si="10"/>
        <v>49405340.451029643</v>
      </c>
      <c r="D157" s="7">
        <f t="shared" si="11"/>
        <v>86309.704987678124</v>
      </c>
      <c r="E157" s="7">
        <f t="shared" si="12"/>
        <v>185789.09529364985</v>
      </c>
      <c r="F157" s="7">
        <f t="shared" si="13"/>
        <v>322560.74868904206</v>
      </c>
      <c r="G157" s="59"/>
    </row>
    <row r="158" spans="1:7" x14ac:dyDescent="0.25">
      <c r="A158" s="22">
        <v>44043</v>
      </c>
      <c r="B158" s="28">
        <v>152</v>
      </c>
      <c r="C158" s="7">
        <f t="shared" si="10"/>
        <v>49386083.863256767</v>
      </c>
      <c r="D158" s="7">
        <f t="shared" si="11"/>
        <v>88968.272570617424</v>
      </c>
      <c r="E158" s="7">
        <f t="shared" si="12"/>
        <v>191560.24512848014</v>
      </c>
      <c r="F158" s="7">
        <f t="shared" si="13"/>
        <v>333387.61904414988</v>
      </c>
      <c r="G158" s="59"/>
    </row>
    <row r="159" spans="1:7" x14ac:dyDescent="0.25">
      <c r="A159" s="22">
        <v>44044</v>
      </c>
      <c r="B159" s="28">
        <v>153</v>
      </c>
      <c r="C159" s="7">
        <f t="shared" si="10"/>
        <v>49366236.848576806</v>
      </c>
      <c r="D159" s="7">
        <f t="shared" si="11"/>
        <v>91706.004063920671</v>
      </c>
      <c r="E159" s="7">
        <f t="shared" si="12"/>
        <v>197506.34386709071</v>
      </c>
      <c r="F159" s="7">
        <f t="shared" si="13"/>
        <v>344550.80349219649</v>
      </c>
      <c r="G159" s="59"/>
    </row>
    <row r="160" spans="1:7" x14ac:dyDescent="0.25">
      <c r="A160" s="22">
        <v>44045</v>
      </c>
      <c r="B160" s="28">
        <v>154</v>
      </c>
      <c r="C160" s="7">
        <f t="shared" si="10"/>
        <v>49345781.999030434</v>
      </c>
      <c r="D160" s="7">
        <f t="shared" si="11"/>
        <v>94525.08359800429</v>
      </c>
      <c r="E160" s="7">
        <f t="shared" si="12"/>
        <v>203632.42018083474</v>
      </c>
      <c r="F160" s="7">
        <f t="shared" si="13"/>
        <v>356060.49719074491</v>
      </c>
      <c r="G160" s="59"/>
    </row>
    <row r="161" spans="1:7" x14ac:dyDescent="0.25">
      <c r="A161" s="22">
        <v>44046</v>
      </c>
      <c r="B161" s="28">
        <v>155</v>
      </c>
      <c r="C161" s="7">
        <f t="shared" si="10"/>
        <v>49324701.437462226</v>
      </c>
      <c r="D161" s="7">
        <f t="shared" si="11"/>
        <v>97427.744474286897</v>
      </c>
      <c r="E161" s="7">
        <f t="shared" si="12"/>
        <v>209943.62972002933</v>
      </c>
      <c r="F161" s="7">
        <f t="shared" si="13"/>
        <v>367927.18834347418</v>
      </c>
      <c r="G161" s="59"/>
    </row>
    <row r="162" spans="1:7" x14ac:dyDescent="0.25">
      <c r="A162" s="22">
        <v>44047</v>
      </c>
      <c r="B162" s="28">
        <v>156</v>
      </c>
      <c r="C162" s="7">
        <f t="shared" si="10"/>
        <v>49302976.807697251</v>
      </c>
      <c r="D162" s="7">
        <f t="shared" si="11"/>
        <v>100416.26953266718</v>
      </c>
      <c r="E162" s="7">
        <f t="shared" si="12"/>
        <v>216445.257170211</v>
      </c>
      <c r="F162" s="7">
        <f t="shared" si="13"/>
        <v>380161.66559988615</v>
      </c>
      <c r="G162" s="59"/>
    </row>
    <row r="163" spans="1:7" x14ac:dyDescent="0.25">
      <c r="A163" s="22">
        <v>44048</v>
      </c>
      <c r="B163" s="28">
        <v>157</v>
      </c>
      <c r="C163" s="7">
        <f t="shared" ref="C163:C189" si="14">-$O$8*C162*E162/$K$5+C162</f>
        <v>49280589.264702007</v>
      </c>
      <c r="D163" s="7">
        <f t="shared" ref="D163:D189" si="15">$O$8*C162*E162/$K$5-$K$7*D162+D162</f>
        <v>103492.99146393534</v>
      </c>
      <c r="E163" s="7">
        <f t="shared" si="12"/>
        <v>223142.71825923145</v>
      </c>
      <c r="F163" s="7">
        <f t="shared" si="13"/>
        <v>392775.0255748402</v>
      </c>
      <c r="G163" s="59"/>
    </row>
    <row r="164" spans="1:7" x14ac:dyDescent="0.25">
      <c r="A164" s="22">
        <v>44049</v>
      </c>
      <c r="B164" s="28">
        <v>158</v>
      </c>
      <c r="C164" s="7">
        <f t="shared" si="14"/>
        <v>49257519.464745484</v>
      </c>
      <c r="D164" s="7">
        <f t="shared" si="15"/>
        <v>106660.29306200855</v>
      </c>
      <c r="E164" s="7">
        <f t="shared" si="12"/>
        <v>230041.56170746894</v>
      </c>
      <c r="F164" s="7">
        <f t="shared" si="13"/>
        <v>405778.68048505182</v>
      </c>
      <c r="G164" s="59"/>
    </row>
    <row r="165" spans="1:7" x14ac:dyDescent="0.25">
      <c r="A165" s="22">
        <v>44050</v>
      </c>
      <c r="B165" s="28">
        <v>159</v>
      </c>
      <c r="C165" s="7">
        <f t="shared" si="14"/>
        <v>49233747.555577293</v>
      </c>
      <c r="D165" s="7">
        <f t="shared" si="15"/>
        <v>109920.60741058615</v>
      </c>
      <c r="E165" s="7">
        <f t="shared" si="12"/>
        <v>237147.47111289779</v>
      </c>
      <c r="F165" s="7">
        <f t="shared" si="13"/>
        <v>419184.36589924002</v>
      </c>
      <c r="G165" s="59"/>
    </row>
    <row r="166" spans="1:7" x14ac:dyDescent="0.25">
      <c r="A166" s="22">
        <v>44051</v>
      </c>
      <c r="B166" s="28">
        <v>160</v>
      </c>
      <c r="C166" s="7">
        <f t="shared" si="14"/>
        <v>49209253.166641176</v>
      </c>
      <c r="D166" s="7">
        <f t="shared" si="15"/>
        <v>113276.41799851392</v>
      </c>
      <c r="E166" s="7">
        <f t="shared" ref="E166:E229" si="16">+$K$7*D165-$K$6*E165+E165</f>
        <v>244466.26676220063</v>
      </c>
      <c r="F166" s="7">
        <f t="shared" ref="F166:F229" si="17">$K$6*E165+F165</f>
        <v>433004.14859812683</v>
      </c>
      <c r="G166" s="59"/>
    </row>
    <row r="167" spans="1:7" x14ac:dyDescent="0.25">
      <c r="A167" s="22">
        <v>44052</v>
      </c>
      <c r="B167" s="28">
        <v>161</v>
      </c>
      <c r="C167" s="7">
        <f t="shared" si="14"/>
        <v>49184015.399343684</v>
      </c>
      <c r="D167" s="7">
        <f t="shared" si="15"/>
        <v>116730.25875783068</v>
      </c>
      <c r="E167" s="7">
        <f t="shared" si="16"/>
        <v>252003.9073585232</v>
      </c>
      <c r="F167" s="7">
        <f t="shared" si="17"/>
        <v>447250.43453998002</v>
      </c>
      <c r="G167" s="59"/>
    </row>
    <row r="168" spans="1:7" x14ac:dyDescent="0.25">
      <c r="A168" s="22">
        <v>44053</v>
      </c>
      <c r="B168" s="28">
        <v>162</v>
      </c>
      <c r="C168" s="7">
        <f t="shared" si="14"/>
        <v>49158012.817399174</v>
      </c>
      <c r="D168" s="7">
        <f t="shared" si="15"/>
        <v>120284.71401814237</v>
      </c>
      <c r="E168" s="7">
        <f t="shared" si="16"/>
        <v>259766.49165586109</v>
      </c>
      <c r="F168" s="7">
        <f t="shared" si="17"/>
        <v>461935.97692684038</v>
      </c>
      <c r="G168" s="59"/>
    </row>
    <row r="169" spans="1:7" x14ac:dyDescent="0.25">
      <c r="A169" s="22">
        <v>44054</v>
      </c>
      <c r="B169" s="28">
        <v>163</v>
      </c>
      <c r="C169" s="7">
        <f t="shared" si="14"/>
        <v>49131223.437273964</v>
      </c>
      <c r="D169" s="7">
        <f t="shared" si="15"/>
        <v>123942.41837063171</v>
      </c>
      <c r="E169" s="7">
        <f t="shared" si="16"/>
        <v>267760.25998942804</v>
      </c>
      <c r="F169" s="7">
        <f t="shared" si="17"/>
        <v>477073.88436599314</v>
      </c>
      <c r="G169" s="59"/>
    </row>
    <row r="170" spans="1:7" x14ac:dyDescent="0.25">
      <c r="A170" s="22">
        <v>44055</v>
      </c>
      <c r="B170" s="28">
        <v>164</v>
      </c>
      <c r="C170" s="7">
        <f t="shared" si="14"/>
        <v>49103624.718754038</v>
      </c>
      <c r="D170" s="7">
        <f t="shared" si="15"/>
        <v>127706.05643466371</v>
      </c>
      <c r="E170" s="7">
        <f t="shared" si="16"/>
        <v>275991.5956906901</v>
      </c>
      <c r="F170" s="7">
        <f t="shared" si="17"/>
        <v>492677.62912062183</v>
      </c>
      <c r="G170" s="59"/>
    </row>
    <row r="171" spans="1:7" x14ac:dyDescent="0.25">
      <c r="A171" s="22">
        <v>44056</v>
      </c>
      <c r="B171" s="28">
        <v>165</v>
      </c>
      <c r="C171" s="7">
        <f t="shared" si="14"/>
        <v>49075193.555662446</v>
      </c>
      <c r="D171" s="7">
        <f t="shared" si="15"/>
        <v>131578.36251959007</v>
      </c>
      <c r="E171" s="7">
        <f t="shared" si="16"/>
        <v>284467.02637505491</v>
      </c>
      <c r="F171" s="7">
        <f t="shared" si="17"/>
        <v>508761.0554429231</v>
      </c>
      <c r="G171" s="59"/>
    </row>
    <row r="172" spans="1:7" x14ac:dyDescent="0.25">
      <c r="A172" s="22">
        <v>44057</v>
      </c>
      <c r="B172" s="28">
        <v>166</v>
      </c>
      <c r="C172" s="7">
        <f t="shared" si="14"/>
        <v>49045906.266754277</v>
      </c>
      <c r="D172" s="7">
        <f t="shared" si="15"/>
        <v>135562.12017398965</v>
      </c>
      <c r="E172" s="7">
        <f t="shared" si="16"/>
        <v>293193.22508948337</v>
      </c>
      <c r="F172" s="7">
        <f t="shared" si="17"/>
        <v>525338.38798226195</v>
      </c>
      <c r="G172" s="59"/>
    </row>
    <row r="173" spans="1:7" x14ac:dyDescent="0.25">
      <c r="A173" s="22">
        <v>44058</v>
      </c>
      <c r="B173" s="28">
        <v>167</v>
      </c>
      <c r="C173" s="7">
        <f t="shared" si="14"/>
        <v>49015738.58681906</v>
      </c>
      <c r="D173" s="7">
        <f t="shared" si="15"/>
        <v>139660.16161420743</v>
      </c>
      <c r="E173" s="7">
        <f t="shared" si="16"/>
        <v>302177.01130653947</v>
      </c>
      <c r="F173" s="7">
        <f t="shared" si="17"/>
        <v>542424.24026020383</v>
      </c>
      <c r="G173" s="59"/>
    </row>
    <row r="174" spans="1:7" x14ac:dyDescent="0.25">
      <c r="A174" s="22">
        <v>44059</v>
      </c>
      <c r="B174" s="28">
        <v>168</v>
      </c>
      <c r="C174" s="7">
        <f t="shared" si="14"/>
        <v>48984665.658022247</v>
      </c>
      <c r="D174" s="7">
        <f t="shared" si="15"/>
        <v>143875.36702367302</v>
      </c>
      <c r="E174" s="7">
        <f t="shared" si="16"/>
        <v>311425.35175061552</v>
      </c>
      <c r="F174" s="7">
        <f t="shared" si="17"/>
        <v>560033.62320347538</v>
      </c>
      <c r="G174" s="59"/>
    </row>
    <row r="175" spans="1:7" x14ac:dyDescent="0.25">
      <c r="A175" s="22">
        <v>44060</v>
      </c>
      <c r="B175" s="28">
        <v>169</v>
      </c>
      <c r="C175" s="7">
        <f t="shared" si="14"/>
        <v>48952662.021519586</v>
      </c>
      <c r="D175" s="7">
        <f t="shared" si="15"/>
        <v>148210.66371409089</v>
      </c>
      <c r="E175" s="7">
        <f t="shared" si="16"/>
        <v>320945.36104126269</v>
      </c>
      <c r="F175" s="7">
        <f t="shared" si="17"/>
        <v>578181.95372507302</v>
      </c>
      <c r="G175" s="59"/>
    </row>
    <row r="176" spans="1:7" x14ac:dyDescent="0.25">
      <c r="A176" s="22">
        <v>44061</v>
      </c>
      <c r="B176" s="28">
        <v>170</v>
      </c>
      <c r="C176" s="7">
        <f t="shared" si="14"/>
        <v>48919701.60938023</v>
      </c>
      <c r="D176" s="7">
        <f t="shared" si="15"/>
        <v>152669.02513920105</v>
      </c>
      <c r="E176" s="7">
        <f t="shared" si="16"/>
        <v>330744.30213772174</v>
      </c>
      <c r="F176" s="7">
        <f t="shared" si="17"/>
        <v>596885.06334286218</v>
      </c>
      <c r="G176" s="59"/>
    </row>
    <row r="177" spans="1:7" x14ac:dyDescent="0.25">
      <c r="A177" s="22">
        <v>44062</v>
      </c>
      <c r="B177" s="28">
        <v>171</v>
      </c>
      <c r="C177" s="7">
        <f t="shared" si="14"/>
        <v>48885757.736856639</v>
      </c>
      <c r="D177" s="7">
        <f t="shared" si="15"/>
        <v>157253.46975141074</v>
      </c>
      <c r="E177" s="7">
        <f t="shared" si="16"/>
        <v>340829.58656788734</v>
      </c>
      <c r="F177" s="7">
        <f t="shared" si="17"/>
        <v>616159.20682408137</v>
      </c>
      <c r="G177" s="59"/>
    </row>
    <row r="178" spans="1:7" x14ac:dyDescent="0.25">
      <c r="A178" s="22">
        <v>44063</v>
      </c>
      <c r="B178" s="28">
        <v>172</v>
      </c>
      <c r="C178" s="7">
        <f t="shared" si="14"/>
        <v>48850803.09504158</v>
      </c>
      <c r="D178" s="7">
        <f t="shared" si="15"/>
        <v>161967.05969119695</v>
      </c>
      <c r="E178" s="7">
        <f t="shared" si="16"/>
        <v>351208.77442405099</v>
      </c>
      <c r="F178" s="7">
        <f t="shared" si="17"/>
        <v>636021.07084318902</v>
      </c>
      <c r="G178" s="59"/>
    </row>
    <row r="179" spans="1:7" x14ac:dyDescent="0.25">
      <c r="A179" s="22">
        <v>44064</v>
      </c>
      <c r="B179" s="28">
        <v>173</v>
      </c>
      <c r="C179" s="7">
        <f t="shared" si="14"/>
        <v>48814809.743954919</v>
      </c>
      <c r="D179" s="7">
        <f t="shared" si="15"/>
        <v>166812.89929877836</v>
      </c>
      <c r="E179" s="7">
        <f t="shared" si="16"/>
        <v>361889.57410685398</v>
      </c>
      <c r="F179" s="7">
        <f t="shared" si="17"/>
        <v>656487.78263946238</v>
      </c>
      <c r="G179" s="59"/>
    </row>
    <row r="180" spans="1:7" x14ac:dyDescent="0.25">
      <c r="A180" s="22">
        <v>44065</v>
      </c>
      <c r="B180" s="28">
        <v>174</v>
      </c>
      <c r="C180" s="7">
        <f t="shared" si="14"/>
        <v>48777749.106105238</v>
      </c>
      <c r="D180" s="7">
        <f t="shared" si="15"/>
        <v>171794.13343715374</v>
      </c>
      <c r="E180" s="7">
        <f t="shared" si="16"/>
        <v>372879.84179794457</v>
      </c>
      <c r="F180" s="7">
        <f t="shared" si="17"/>
        <v>677576.91865967528</v>
      </c>
      <c r="G180" s="59"/>
    </row>
    <row r="181" spans="1:7" x14ac:dyDescent="0.25">
      <c r="A181" s="22">
        <v>44066</v>
      </c>
      <c r="B181" s="28">
        <v>175</v>
      </c>
      <c r="C181" s="7">
        <f t="shared" si="14"/>
        <v>48739591.960573889</v>
      </c>
      <c r="D181" s="7">
        <f t="shared" si="15"/>
        <v>176913.94561520673</v>
      </c>
      <c r="E181" s="7">
        <f t="shared" si="16"/>
        <v>384187.58064087364</v>
      </c>
      <c r="F181" s="7">
        <f t="shared" si="17"/>
        <v>699306.51317004499</v>
      </c>
      <c r="G181" s="59"/>
    </row>
    <row r="182" spans="1:7" x14ac:dyDescent="0.25">
      <c r="A182" s="22">
        <v>44067</v>
      </c>
      <c r="B182" s="28">
        <v>176</v>
      </c>
      <c r="C182" s="7">
        <f t="shared" si="14"/>
        <v>48700308.437671602</v>
      </c>
      <c r="D182" s="7">
        <f t="shared" si="15"/>
        <v>182175.55589918362</v>
      </c>
      <c r="E182" s="7">
        <f t="shared" si="16"/>
        <v>395820.93960878206</v>
      </c>
      <c r="F182" s="7">
        <f t="shared" si="17"/>
        <v>721695.06682044559</v>
      </c>
      <c r="G182" s="59"/>
    </row>
    <row r="183" spans="1:7" x14ac:dyDescent="0.25">
      <c r="A183" s="22">
        <v>44068</v>
      </c>
      <c r="B183" s="28">
        <v>177</v>
      </c>
      <c r="C183" s="7">
        <f t="shared" si="14"/>
        <v>48659868.014220476</v>
      </c>
      <c r="D183" s="7">
        <f t="shared" si="15"/>
        <v>187582.2186004665</v>
      </c>
      <c r="E183" s="7">
        <f t="shared" si="16"/>
        <v>407788.21203643497</v>
      </c>
      <c r="F183" s="7">
        <f t="shared" si="17"/>
        <v>744761.55514263571</v>
      </c>
      <c r="G183" s="59"/>
    </row>
    <row r="184" spans="1:7" x14ac:dyDescent="0.25">
      <c r="A184" s="22">
        <v>44069</v>
      </c>
      <c r="B184" s="28">
        <v>178</v>
      </c>
      <c r="C184" s="7">
        <f t="shared" si="14"/>
        <v>48618239.509516738</v>
      </c>
      <c r="D184" s="7">
        <f t="shared" si="15"/>
        <v>193137.2197271905</v>
      </c>
      <c r="E184" s="7">
        <f t="shared" si="16"/>
        <v>420097.83379314269</v>
      </c>
      <c r="F184" s="7">
        <f t="shared" si="17"/>
        <v>768525.43696294073</v>
      </c>
      <c r="G184" s="59"/>
    </row>
    <row r="185" spans="1:7" x14ac:dyDescent="0.25">
      <c r="A185" s="22">
        <v>44070</v>
      </c>
      <c r="B185" s="28">
        <v>179</v>
      </c>
      <c r="C185" s="7">
        <f t="shared" si="14"/>
        <v>48575391.082032576</v>
      </c>
      <c r="D185" s="7">
        <f t="shared" si="15"/>
        <v>198843.87418689337</v>
      </c>
      <c r="E185" s="7">
        <f t="shared" si="16"/>
        <v>432758.38107208128</v>
      </c>
      <c r="F185" s="7">
        <f t="shared" si="17"/>
        <v>793006.66270846187</v>
      </c>
      <c r="G185" s="59"/>
    </row>
    <row r="186" spans="1:7" x14ac:dyDescent="0.25">
      <c r="A186" s="22">
        <v>44071</v>
      </c>
      <c r="B186" s="28">
        <v>180</v>
      </c>
      <c r="C186" s="7">
        <f t="shared" si="14"/>
        <v>48531290.226918027</v>
      </c>
      <c r="D186" s="7">
        <f t="shared" si="15"/>
        <v>204705.52272704389</v>
      </c>
      <c r="E186" s="7">
        <f t="shared" si="16"/>
        <v>445778.56777048844</v>
      </c>
      <c r="F186" s="7">
        <f t="shared" si="17"/>
        <v>818225.68258445733</v>
      </c>
      <c r="G186" s="59"/>
    </row>
    <row r="187" spans="1:7" x14ac:dyDescent="0.25">
      <c r="A187" s="22">
        <v>44072</v>
      </c>
      <c r="B187" s="28">
        <v>181</v>
      </c>
      <c r="C187" s="7">
        <f t="shared" si="14"/>
        <v>48485903.774366818</v>
      </c>
      <c r="D187" s="7">
        <f t="shared" si="15"/>
        <v>210725.52859997482</v>
      </c>
      <c r="E187" s="7">
        <f t="shared" si="16"/>
        <v>459167.24243416887</v>
      </c>
      <c r="F187" s="7">
        <f t="shared" si="17"/>
        <v>844203.45459905453</v>
      </c>
      <c r="G187" s="59"/>
    </row>
    <row r="188" spans="1:7" x14ac:dyDescent="0.25">
      <c r="A188" s="22">
        <v>44073</v>
      </c>
      <c r="B188" s="28">
        <v>182</v>
      </c>
      <c r="C188" s="7">
        <f t="shared" si="14"/>
        <v>48439197.888912961</v>
      </c>
      <c r="D188" s="7">
        <f t="shared" si="15"/>
        <v>216907.27393845058</v>
      </c>
      <c r="E188" s="7">
        <f t="shared" si="16"/>
        <v>472933.38473869965</v>
      </c>
      <c r="F188" s="7">
        <f t="shared" si="17"/>
        <v>870961.45240990352</v>
      </c>
      <c r="G188" s="59"/>
    </row>
    <row r="189" spans="1:7" ht="15.75" thickBot="1" x14ac:dyDescent="0.3">
      <c r="A189" s="23">
        <v>44074</v>
      </c>
      <c r="B189" s="28">
        <v>183</v>
      </c>
      <c r="C189" s="7">
        <f t="shared" si="14"/>
        <v>48391138.069727719</v>
      </c>
      <c r="D189" s="7">
        <f t="shared" si="15"/>
        <v>223254.15582783514</v>
      </c>
      <c r="E189" s="7">
        <f t="shared" si="16"/>
        <v>487086.10147868725</v>
      </c>
      <c r="F189" s="7">
        <f t="shared" si="17"/>
        <v>898521.67296577175</v>
      </c>
      <c r="G189" s="59"/>
    </row>
    <row r="190" spans="1:7" x14ac:dyDescent="0.25">
      <c r="A190" s="24">
        <v>44075</v>
      </c>
      <c r="B190" s="28">
        <v>184</v>
      </c>
      <c r="C190" s="7">
        <f>-$O$9*C189*E189/$K$5+C189</f>
        <v>48366413.610858664</v>
      </c>
      <c r="D190" s="7">
        <f>$O$9*C189*E189/$K$5-$K$7*D189+D189</f>
        <v>205045.12319153876</v>
      </c>
      <c r="E190" s="7">
        <f t="shared" si="16"/>
        <v>501634.62203539873</v>
      </c>
      <c r="F190" s="7">
        <f t="shared" si="17"/>
        <v>926906.64391441317</v>
      </c>
      <c r="G190" s="59"/>
    </row>
    <row r="191" spans="1:7" x14ac:dyDescent="0.25">
      <c r="A191" s="25">
        <v>44076</v>
      </c>
      <c r="B191" s="28">
        <v>185</v>
      </c>
      <c r="C191" s="7">
        <f t="shared" ref="C191:C254" si="18">-$O$9*C190*E190/$K$5+C190</f>
        <v>48340963.67979829</v>
      </c>
      <c r="D191" s="7">
        <f t="shared" ref="D191:D254" si="19">$O$9*C190*E190/$K$5-$K$7*D190+D190</f>
        <v>191063.29979200248</v>
      </c>
      <c r="E191" s="7">
        <f t="shared" si="16"/>
        <v>511833.58966341033</v>
      </c>
      <c r="F191" s="7">
        <f t="shared" si="17"/>
        <v>956139.43074631284</v>
      </c>
      <c r="G191" s="59"/>
    </row>
    <row r="192" spans="1:7" x14ac:dyDescent="0.25">
      <c r="A192" s="25">
        <v>44077</v>
      </c>
      <c r="B192" s="28">
        <v>186</v>
      </c>
      <c r="C192" s="7">
        <f t="shared" si="18"/>
        <v>48315009.978083581</v>
      </c>
      <c r="D192" s="7">
        <f t="shared" si="19"/>
        <v>180274.05923901568</v>
      </c>
      <c r="E192" s="7">
        <f t="shared" si="16"/>
        <v>518749.39966633561</v>
      </c>
      <c r="F192" s="7">
        <f t="shared" si="17"/>
        <v>985966.56301108038</v>
      </c>
      <c r="G192" s="59"/>
    </row>
    <row r="193" spans="1:7" x14ac:dyDescent="0.25">
      <c r="A193" s="25">
        <v>44078</v>
      </c>
      <c r="B193" s="28">
        <v>187</v>
      </c>
      <c r="C193" s="7">
        <f t="shared" si="18"/>
        <v>48288719.716802806</v>
      </c>
      <c r="D193" s="7">
        <f t="shared" si="19"/>
        <v>171896.23220459366</v>
      </c>
      <c r="E193" s="7">
        <f t="shared" si="16"/>
        <v>523187.33648582373</v>
      </c>
      <c r="F193" s="7">
        <f t="shared" si="17"/>
        <v>1016196.7145067876</v>
      </c>
      <c r="G193" s="59"/>
    </row>
    <row r="194" spans="1:7" x14ac:dyDescent="0.25">
      <c r="A194" s="25">
        <v>44079</v>
      </c>
      <c r="B194" s="28">
        <v>188</v>
      </c>
      <c r="C194" s="7">
        <f t="shared" si="18"/>
        <v>48262218.96856755</v>
      </c>
      <c r="D194" s="7">
        <f t="shared" si="19"/>
        <v>165340.01270819755</v>
      </c>
      <c r="E194" s="7">
        <f t="shared" si="16"/>
        <v>525755.53169499245</v>
      </c>
      <c r="F194" s="7">
        <f t="shared" si="17"/>
        <v>1046685.4870292715</v>
      </c>
      <c r="G194" s="59"/>
    </row>
    <row r="195" spans="1:7" x14ac:dyDescent="0.25">
      <c r="A195" s="25">
        <v>44080</v>
      </c>
      <c r="B195" s="28">
        <v>189</v>
      </c>
      <c r="C195" s="7">
        <f t="shared" si="18"/>
        <v>48235602.749762028</v>
      </c>
      <c r="D195" s="7">
        <f t="shared" si="19"/>
        <v>160160.07522368338</v>
      </c>
      <c r="E195" s="7">
        <f t="shared" si="16"/>
        <v>526913.25373707048</v>
      </c>
      <c r="F195" s="7">
        <f t="shared" si="17"/>
        <v>1077323.9212772315</v>
      </c>
      <c r="G195" s="59"/>
    </row>
    <row r="196" spans="1:7" x14ac:dyDescent="0.25">
      <c r="A196" s="25">
        <v>44081</v>
      </c>
      <c r="B196" s="28">
        <v>190</v>
      </c>
      <c r="C196" s="7">
        <f t="shared" si="18"/>
        <v>48208942.632568836</v>
      </c>
      <c r="D196" s="7">
        <f t="shared" si="19"/>
        <v>156020.17795078541</v>
      </c>
      <c r="E196" s="7">
        <f t="shared" si="16"/>
        <v>527007.36763573508</v>
      </c>
      <c r="F196" s="7">
        <f t="shared" si="17"/>
        <v>1108029.82184466</v>
      </c>
      <c r="G196" s="59"/>
    </row>
    <row r="197" spans="1:7" x14ac:dyDescent="0.25">
      <c r="A197" s="25">
        <v>44082</v>
      </c>
      <c r="B197" s="28">
        <v>191</v>
      </c>
      <c r="C197" s="7">
        <f t="shared" si="18"/>
        <v>48182292.491359092</v>
      </c>
      <c r="D197" s="7">
        <f t="shared" si="19"/>
        <v>152666.4387853815</v>
      </c>
      <c r="E197" s="7">
        <f t="shared" si="16"/>
        <v>526299.86295052862</v>
      </c>
      <c r="F197" s="7">
        <f t="shared" si="17"/>
        <v>1138741.2069050176</v>
      </c>
      <c r="G197" s="59"/>
    </row>
    <row r="198" spans="1:7" x14ac:dyDescent="0.25">
      <c r="A198" s="25">
        <v>44083</v>
      </c>
      <c r="B198" s="28">
        <v>192</v>
      </c>
      <c r="C198" s="7">
        <f t="shared" si="18"/>
        <v>48155692.840378486</v>
      </c>
      <c r="D198" s="7">
        <f t="shared" si="19"/>
        <v>149907.15923033742</v>
      </c>
      <c r="E198" s="7">
        <f t="shared" si="16"/>
        <v>524988.63830258162</v>
      </c>
      <c r="F198" s="7">
        <f t="shared" si="17"/>
        <v>1169411.3620886148</v>
      </c>
      <c r="G198" s="59"/>
    </row>
    <row r="199" spans="1:7" x14ac:dyDescent="0.25">
      <c r="A199" s="25">
        <v>44084</v>
      </c>
      <c r="B199" s="28">
        <v>193</v>
      </c>
      <c r="C199" s="7">
        <f t="shared" si="18"/>
        <v>48129174.107919618</v>
      </c>
      <c r="D199" s="7">
        <f t="shared" si="19"/>
        <v>147597.59183721765</v>
      </c>
      <c r="E199" s="7">
        <f t="shared" si="16"/>
        <v>523223.19466374314</v>
      </c>
      <c r="F199" s="7">
        <f t="shared" si="17"/>
        <v>1200005.1055794412</v>
      </c>
      <c r="G199" s="59"/>
    </row>
    <row r="200" spans="1:7" x14ac:dyDescent="0.25">
      <c r="A200" s="25">
        <v>44085</v>
      </c>
      <c r="B200" s="28">
        <v>194</v>
      </c>
      <c r="C200" s="7">
        <f t="shared" si="18"/>
        <v>48102759.107674927</v>
      </c>
      <c r="D200" s="7">
        <f t="shared" si="19"/>
        <v>145628.43980552183</v>
      </c>
      <c r="E200" s="7">
        <f t="shared" si="16"/>
        <v>521116.48478023935</v>
      </c>
      <c r="F200" s="7">
        <f t="shared" si="17"/>
        <v>1230495.9677393329</v>
      </c>
      <c r="G200" s="59"/>
    </row>
    <row r="201" spans="1:7" x14ac:dyDescent="0.25">
      <c r="A201" s="25">
        <v>44086</v>
      </c>
      <c r="B201" s="28">
        <v>195</v>
      </c>
      <c r="C201" s="7">
        <f t="shared" si="18"/>
        <v>48076464.904107347</v>
      </c>
      <c r="D201" s="7">
        <f t="shared" si="19"/>
        <v>143917.174179728</v>
      </c>
      <c r="E201" s="7">
        <f t="shared" si="16"/>
        <v>518753.86045494699</v>
      </c>
      <c r="F201" s="7">
        <f t="shared" si="17"/>
        <v>1260864.061257995</v>
      </c>
      <c r="G201" s="59"/>
    </row>
    <row r="202" spans="1:7" x14ac:dyDescent="0.25">
      <c r="A202" s="25">
        <v>44087</v>
      </c>
      <c r="B202" s="28">
        <v>196</v>
      </c>
      <c r="C202" s="7">
        <f t="shared" si="18"/>
        <v>48050304.220436685</v>
      </c>
      <c r="D202" s="7">
        <f t="shared" si="19"/>
        <v>142401.47820044373</v>
      </c>
      <c r="E202" s="7">
        <f t="shared" si="16"/>
        <v>516199.82865647122</v>
      </c>
      <c r="F202" s="7">
        <f t="shared" si="17"/>
        <v>1291094.4727064185</v>
      </c>
      <c r="G202" s="59"/>
    </row>
    <row r="203" spans="1:7" x14ac:dyDescent="0.25">
      <c r="A203" s="25">
        <v>44088</v>
      </c>
      <c r="B203" s="28">
        <v>197</v>
      </c>
      <c r="C203" s="7">
        <f t="shared" si="18"/>
        <v>48024286.501409955</v>
      </c>
      <c r="D203" s="7">
        <f t="shared" si="19"/>
        <v>141034.2975732403</v>
      </c>
      <c r="E203" s="7">
        <f t="shared" si="16"/>
        <v>513503.15321387176</v>
      </c>
      <c r="F203" s="7">
        <f t="shared" si="17"/>
        <v>1321176.0478029493</v>
      </c>
      <c r="G203" s="59"/>
    </row>
    <row r="204" spans="1:7" x14ac:dyDescent="0.25">
      <c r="A204" s="25">
        <v>44089</v>
      </c>
      <c r="B204" s="28">
        <v>198</v>
      </c>
      <c r="C204" s="7">
        <f t="shared" si="18"/>
        <v>47998418.715519063</v>
      </c>
      <c r="D204" s="7">
        <f t="shared" si="19"/>
        <v>139780.10316158959</v>
      </c>
      <c r="E204" s="7">
        <f t="shared" si="16"/>
        <v>510700.70733845339</v>
      </c>
      <c r="F204" s="7">
        <f t="shared" si="17"/>
        <v>1351100.4739809139</v>
      </c>
      <c r="G204" s="59"/>
    </row>
    <row r="205" spans="1:7" x14ac:dyDescent="0.25">
      <c r="A205" s="25">
        <v>44090</v>
      </c>
      <c r="B205" s="28">
        <v>199</v>
      </c>
      <c r="C205" s="7">
        <f t="shared" si="18"/>
        <v>47972705.960565418</v>
      </c>
      <c r="D205" s="7">
        <f t="shared" si="19"/>
        <v>138612.06904569946</v>
      </c>
      <c r="E205" s="7">
        <f t="shared" si="16"/>
        <v>507820.38292672799</v>
      </c>
      <c r="F205" s="7">
        <f t="shared" si="17"/>
        <v>1380861.5874621756</v>
      </c>
      <c r="G205" s="59"/>
    </row>
    <row r="206" spans="1:7" x14ac:dyDescent="0.25">
      <c r="A206" s="25">
        <v>44091</v>
      </c>
      <c r="B206" s="28">
        <v>200</v>
      </c>
      <c r="C206" s="7">
        <f t="shared" si="18"/>
        <v>47947151.920798711</v>
      </c>
      <c r="D206" s="7">
        <f t="shared" si="19"/>
        <v>137509.94168823172</v>
      </c>
      <c r="E206" s="7">
        <f t="shared" si="16"/>
        <v>504883.28764258348</v>
      </c>
      <c r="F206" s="7">
        <f t="shared" si="17"/>
        <v>1410454.8498704932</v>
      </c>
      <c r="G206" s="59"/>
    </row>
    <row r="207" spans="1:7" x14ac:dyDescent="0.25">
      <c r="A207" s="25">
        <v>44092</v>
      </c>
      <c r="B207" s="28">
        <v>201</v>
      </c>
      <c r="C207" s="7">
        <f t="shared" si="18"/>
        <v>47921759.21202787</v>
      </c>
      <c r="D207" s="7">
        <f t="shared" si="19"/>
        <v>136458.43090364651</v>
      </c>
      <c r="E207" s="7">
        <f t="shared" si="16"/>
        <v>501905.40418853809</v>
      </c>
      <c r="F207" s="7">
        <f t="shared" si="17"/>
        <v>1439876.9528799676</v>
      </c>
      <c r="G207" s="59"/>
    </row>
    <row r="208" spans="1:7" x14ac:dyDescent="0.25">
      <c r="A208" s="25">
        <v>44093</v>
      </c>
      <c r="B208" s="28">
        <v>202</v>
      </c>
      <c r="C208" s="7">
        <f t="shared" si="18"/>
        <v>47896529.642174646</v>
      </c>
      <c r="D208" s="7">
        <f t="shared" si="19"/>
        <v>135445.99481385993</v>
      </c>
      <c r="E208" s="7">
        <f t="shared" si="16"/>
        <v>498898.84345389332</v>
      </c>
      <c r="F208" s="7">
        <f t="shared" si="17"/>
        <v>1469125.5195576213</v>
      </c>
      <c r="G208" s="59"/>
    </row>
    <row r="209" spans="1:7" x14ac:dyDescent="0.25">
      <c r="A209" s="25">
        <v>44094</v>
      </c>
      <c r="B209" s="28">
        <v>203</v>
      </c>
      <c r="C209" s="7">
        <f t="shared" si="18"/>
        <v>47871464.408002682</v>
      </c>
      <c r="D209" s="7">
        <f t="shared" si="19"/>
        <v>134463.92229084775</v>
      </c>
      <c r="E209" s="7">
        <f t="shared" si="16"/>
        <v>495872.79097323155</v>
      </c>
      <c r="F209" s="7">
        <f t="shared" si="17"/>
        <v>1498198.8787332561</v>
      </c>
      <c r="G209" s="59"/>
    </row>
    <row r="210" spans="1:7" x14ac:dyDescent="0.25">
      <c r="A210" s="25">
        <v>44095</v>
      </c>
      <c r="B210" s="28">
        <v>204</v>
      </c>
      <c r="C210" s="7">
        <f t="shared" si="18"/>
        <v>47846564.243669845</v>
      </c>
      <c r="D210" s="7">
        <f t="shared" si="19"/>
        <v>133505.64002929174</v>
      </c>
      <c r="E210" s="7">
        <f t="shared" si="16"/>
        <v>492834.22177664447</v>
      </c>
      <c r="F210" s="7">
        <f t="shared" si="17"/>
        <v>1527095.8945242369</v>
      </c>
      <c r="G210" s="59"/>
    </row>
    <row r="211" spans="1:7" x14ac:dyDescent="0.25">
      <c r="A211" s="25">
        <v>44096</v>
      </c>
      <c r="B211" s="28">
        <v>205</v>
      </c>
      <c r="C211" s="7">
        <f t="shared" si="18"/>
        <v>47821829.532914199</v>
      </c>
      <c r="D211" s="7">
        <f t="shared" si="19"/>
        <v>132566.18924084253</v>
      </c>
      <c r="E211" s="7">
        <f t="shared" si="16"/>
        <v>489788.44032676209</v>
      </c>
      <c r="F211" s="7">
        <f t="shared" si="17"/>
        <v>1555815.8375182138</v>
      </c>
      <c r="G211" s="59"/>
    </row>
    <row r="212" spans="1:7" x14ac:dyDescent="0.25">
      <c r="A212" s="25">
        <v>44097</v>
      </c>
      <c r="B212" s="28">
        <v>206</v>
      </c>
      <c r="C212" s="7">
        <f t="shared" si="18"/>
        <v>47797260.393787801</v>
      </c>
      <c r="D212" s="7">
        <f t="shared" si="19"/>
        <v>131641.83043630814</v>
      </c>
      <c r="E212" s="7">
        <f t="shared" si="16"/>
        <v>486739.48835520138</v>
      </c>
      <c r="F212" s="7">
        <f t="shared" si="17"/>
        <v>1584358.2874207057</v>
      </c>
      <c r="G212" s="59"/>
    </row>
    <row r="213" spans="1:7" x14ac:dyDescent="0.25">
      <c r="A213" s="25">
        <v>44098</v>
      </c>
      <c r="B213" s="28">
        <v>207</v>
      </c>
      <c r="C213" s="7">
        <f t="shared" si="18"/>
        <v>47772856.742666624</v>
      </c>
      <c r="D213" s="7">
        <f t="shared" si="19"/>
        <v>130729.74493511525</v>
      </c>
      <c r="E213" s="7">
        <f t="shared" si="16"/>
        <v>483690.45292889694</v>
      </c>
      <c r="F213" s="7">
        <f t="shared" si="17"/>
        <v>1612723.0594693772</v>
      </c>
      <c r="G213" s="59"/>
    </row>
    <row r="214" spans="1:7" x14ac:dyDescent="0.25">
      <c r="A214" s="25">
        <v>44099</v>
      </c>
      <c r="B214" s="28">
        <v>208</v>
      </c>
      <c r="C214" s="7">
        <f t="shared" si="18"/>
        <v>47748618.342615329</v>
      </c>
      <c r="D214" s="7">
        <f t="shared" si="19"/>
        <v>129827.80942196483</v>
      </c>
      <c r="E214" s="7">
        <f t="shared" si="16"/>
        <v>480643.69916182139</v>
      </c>
      <c r="F214" s="7">
        <f t="shared" si="17"/>
        <v>1640910.1488008979</v>
      </c>
      <c r="G214" s="59"/>
    </row>
    <row r="215" spans="1:7" x14ac:dyDescent="0.25">
      <c r="A215" s="25">
        <v>44100</v>
      </c>
      <c r="B215" s="28">
        <v>209</v>
      </c>
      <c r="C215" s="7">
        <f t="shared" si="18"/>
        <v>47724544.839940444</v>
      </c>
      <c r="D215" s="7">
        <f t="shared" si="19"/>
        <v>128934.42566955269</v>
      </c>
      <c r="E215" s="7">
        <f t="shared" si="16"/>
        <v>477601.04601092759</v>
      </c>
      <c r="F215" s="7">
        <f t="shared" si="17"/>
        <v>1668919.6883790926</v>
      </c>
      <c r="G215" s="59"/>
    </row>
    <row r="216" spans="1:7" x14ac:dyDescent="0.25">
      <c r="A216" s="25">
        <v>44101</v>
      </c>
      <c r="B216" s="28">
        <v>210</v>
      </c>
      <c r="C216" s="7">
        <f t="shared" si="18"/>
        <v>47700635.791825809</v>
      </c>
      <c r="D216" s="7">
        <f t="shared" si="19"/>
        <v>128048.39192465722</v>
      </c>
      <c r="E216" s="7">
        <f t="shared" si="16"/>
        <v>474563.89908194134</v>
      </c>
      <c r="F216" s="7">
        <f t="shared" si="17"/>
        <v>1696751.9171676082</v>
      </c>
      <c r="G216" s="59"/>
    </row>
    <row r="217" spans="1:7" x14ac:dyDescent="0.25">
      <c r="A217" s="25">
        <v>44102</v>
      </c>
      <c r="B217" s="28">
        <v>211</v>
      </c>
      <c r="C217" s="7">
        <f t="shared" si="18"/>
        <v>47676890.687234841</v>
      </c>
      <c r="D217" s="7">
        <f t="shared" si="19"/>
        <v>127168.80576088376</v>
      </c>
      <c r="E217" s="7">
        <f t="shared" si="16"/>
        <v>471533.35096244409</v>
      </c>
      <c r="F217" s="7">
        <f t="shared" si="17"/>
        <v>1724407.1560418471</v>
      </c>
      <c r="G217" s="59"/>
    </row>
    <row r="218" spans="1:7" x14ac:dyDescent="0.25">
      <c r="A218" s="25">
        <v>44103</v>
      </c>
      <c r="B218" s="28">
        <v>212</v>
      </c>
      <c r="C218" s="7">
        <f t="shared" si="18"/>
        <v>47653308.962728664</v>
      </c>
      <c r="D218" s="7">
        <f t="shared" si="19"/>
        <v>126294.99069765994</v>
      </c>
      <c r="E218" s="7">
        <f t="shared" si="16"/>
        <v>468510.25702587486</v>
      </c>
      <c r="F218" s="7">
        <f t="shared" si="17"/>
        <v>1751885.7895478171</v>
      </c>
      <c r="G218" s="59"/>
    </row>
    <row r="219" spans="1:7" x14ac:dyDescent="0.25">
      <c r="A219" s="25">
        <v>44104</v>
      </c>
      <c r="B219" s="28">
        <v>213</v>
      </c>
      <c r="C219" s="7">
        <f t="shared" si="18"/>
        <v>47629890.014445171</v>
      </c>
      <c r="D219" s="7">
        <f t="shared" si="19"/>
        <v>125426.44077006252</v>
      </c>
      <c r="E219" s="7">
        <f t="shared" si="16"/>
        <v>465495.29270631791</v>
      </c>
      <c r="F219" s="7">
        <f t="shared" si="17"/>
        <v>1779188.2520784624</v>
      </c>
      <c r="G219" s="59"/>
    </row>
    <row r="220" spans="1:7" x14ac:dyDescent="0.25">
      <c r="A220" s="25">
        <v>44105</v>
      </c>
      <c r="B220" s="28">
        <v>214</v>
      </c>
      <c r="C220" s="7">
        <f t="shared" si="18"/>
        <v>47606633.207178898</v>
      </c>
      <c r="D220" s="7">
        <f t="shared" si="19"/>
        <v>124562.77865747415</v>
      </c>
      <c r="E220" s="7">
        <f t="shared" si="16"/>
        <v>462488.99677595007</v>
      </c>
      <c r="F220" s="7">
        <f t="shared" si="17"/>
        <v>1806315.0173876884</v>
      </c>
      <c r="G220" s="59"/>
    </row>
    <row r="221" spans="1:7" x14ac:dyDescent="0.25">
      <c r="A221" s="25">
        <v>44106</v>
      </c>
      <c r="B221" s="28">
        <v>215</v>
      </c>
      <c r="C221" s="7">
        <f t="shared" si="18"/>
        <v>47583537.88127134</v>
      </c>
      <c r="D221" s="7">
        <f t="shared" si="19"/>
        <v>123703.72405397613</v>
      </c>
      <c r="E221" s="7">
        <f t="shared" si="16"/>
        <v>459491.80404831108</v>
      </c>
      <c r="F221" s="7">
        <f t="shared" si="17"/>
        <v>1833266.5906263802</v>
      </c>
      <c r="G221" s="59"/>
    </row>
    <row r="222" spans="1:7" x14ac:dyDescent="0.25">
      <c r="A222" s="25">
        <v>44107</v>
      </c>
      <c r="B222" s="28">
        <v>216</v>
      </c>
      <c r="C222" s="7">
        <f t="shared" si="18"/>
        <v>47560603.357847497</v>
      </c>
      <c r="D222" s="7">
        <f t="shared" si="19"/>
        <v>122849.06977513441</v>
      </c>
      <c r="E222" s="7">
        <f t="shared" si="16"/>
        <v>456504.07009317179</v>
      </c>
      <c r="F222" s="7">
        <f t="shared" si="17"/>
        <v>1860043.5022842071</v>
      </c>
      <c r="G222" s="59"/>
    </row>
    <row r="223" spans="1:7" x14ac:dyDescent="0.25">
      <c r="A223" s="25">
        <v>44108</v>
      </c>
      <c r="B223" s="28">
        <v>217</v>
      </c>
      <c r="C223" s="7">
        <f t="shared" si="18"/>
        <v>47537828.942803152</v>
      </c>
      <c r="D223" s="7">
        <f t="shared" si="19"/>
        <v>121998.66370887887</v>
      </c>
      <c r="E223" s="7">
        <f t="shared" si="16"/>
        <v>453526.08991629368</v>
      </c>
      <c r="F223" s="7">
        <f t="shared" si="17"/>
        <v>1886646.303571688</v>
      </c>
      <c r="G223" s="59"/>
    </row>
    <row r="224" spans="1:7" x14ac:dyDescent="0.25">
      <c r="A224" s="25">
        <v>44109</v>
      </c>
      <c r="B224" s="28">
        <v>218</v>
      </c>
      <c r="C224" s="7">
        <f t="shared" si="18"/>
        <v>47515213.929848388</v>
      </c>
      <c r="D224" s="7">
        <f t="shared" si="19"/>
        <v>121152.39518116349</v>
      </c>
      <c r="E224" s="7">
        <f t="shared" si="16"/>
        <v>450558.11207963905</v>
      </c>
      <c r="F224" s="7">
        <f t="shared" si="17"/>
        <v>1913075.5628908193</v>
      </c>
      <c r="G224" s="59"/>
    </row>
    <row r="225" spans="1:7" x14ac:dyDescent="0.25">
      <c r="A225" s="25">
        <v>44110</v>
      </c>
      <c r="B225" s="28">
        <v>219</v>
      </c>
      <c r="C225" s="7">
        <f t="shared" si="18"/>
        <v>47492757.602837943</v>
      </c>
      <c r="D225" s="7">
        <f t="shared" si="19"/>
        <v>120310.18465677119</v>
      </c>
      <c r="E225" s="7">
        <f t="shared" si="16"/>
        <v>447600.34937673697</v>
      </c>
      <c r="F225" s="7">
        <f t="shared" si="17"/>
        <v>1939331.8631285604</v>
      </c>
      <c r="G225" s="59"/>
    </row>
    <row r="226" spans="1:7" x14ac:dyDescent="0.25">
      <c r="A226" s="25">
        <v>44111</v>
      </c>
      <c r="B226" s="28">
        <v>220</v>
      </c>
      <c r="C226" s="7">
        <f t="shared" si="18"/>
        <v>47470459.23756253</v>
      </c>
      <c r="D226" s="7">
        <f t="shared" si="19"/>
        <v>119471.97595972948</v>
      </c>
      <c r="E226" s="7">
        <f t="shared" si="16"/>
        <v>444652.98690532718</v>
      </c>
      <c r="F226" s="7">
        <f t="shared" si="17"/>
        <v>1965415.7995724261</v>
      </c>
      <c r="G226" s="59"/>
    </row>
    <row r="227" spans="1:7" x14ac:dyDescent="0.25">
      <c r="A227" s="25">
        <v>44112</v>
      </c>
      <c r="B227" s="28">
        <v>221</v>
      </c>
      <c r="C227" s="7">
        <f t="shared" si="18"/>
        <v>47448318.103132725</v>
      </c>
      <c r="D227" s="7">
        <f t="shared" si="19"/>
        <v>118637.73039728125</v>
      </c>
      <c r="E227" s="7">
        <f t="shared" si="16"/>
        <v>441716.18817349616</v>
      </c>
      <c r="F227" s="7">
        <f t="shared" si="17"/>
        <v>1991327.9782965127</v>
      </c>
      <c r="G227" s="59"/>
    </row>
    <row r="228" spans="1:7" x14ac:dyDescent="0.25">
      <c r="A228" s="25">
        <v>44113</v>
      </c>
      <c r="B228" s="28">
        <v>222</v>
      </c>
      <c r="C228" s="7">
        <f t="shared" si="18"/>
        <v>47426333.463054657</v>
      </c>
      <c r="D228" s="7">
        <f t="shared" si="19"/>
        <v>117807.42232202711</v>
      </c>
      <c r="E228" s="7">
        <f t="shared" si="16"/>
        <v>438790.09971997241</v>
      </c>
      <c r="F228" s="7">
        <f t="shared" si="17"/>
        <v>2017069.0149033598</v>
      </c>
      <c r="G228" s="59"/>
    </row>
    <row r="229" spans="1:7" x14ac:dyDescent="0.25">
      <c r="A229" s="25">
        <v>44114</v>
      </c>
      <c r="B229" s="28">
        <v>223</v>
      </c>
      <c r="C229" s="7">
        <f t="shared" si="18"/>
        <v>47404504.576072551</v>
      </c>
      <c r="D229" s="7">
        <f t="shared" si="19"/>
        <v>116981.035780665</v>
      </c>
      <c r="E229" s="7">
        <f t="shared" si="16"/>
        <v>435874.85461173911</v>
      </c>
      <c r="F229" s="7">
        <f t="shared" si="17"/>
        <v>2042639.5335350598</v>
      </c>
      <c r="G229" s="59"/>
    </row>
    <row r="230" spans="1:7" x14ac:dyDescent="0.25">
      <c r="A230" s="25">
        <v>44115</v>
      </c>
      <c r="B230" s="28">
        <v>224</v>
      </c>
      <c r="C230" s="7">
        <f t="shared" si="18"/>
        <v>47382830.69683475</v>
      </c>
      <c r="D230" s="7">
        <f t="shared" si="19"/>
        <v>116158.56198372293</v>
      </c>
      <c r="E230" s="7">
        <f t="shared" ref="E230:E293" si="20">+$K$7*D229-$K$6*E229+E229</f>
        <v>432970.57509335072</v>
      </c>
      <c r="F230" s="7">
        <f t="shared" ref="F230:F293" si="21">$K$6*E229+F229</f>
        <v>2068040.1660881913</v>
      </c>
      <c r="G230" s="59"/>
    </row>
    <row r="231" spans="1:7" x14ac:dyDescent="0.25">
      <c r="A231" s="25">
        <v>44116</v>
      </c>
      <c r="B231" s="28">
        <v>225</v>
      </c>
      <c r="C231" s="7">
        <f t="shared" si="18"/>
        <v>47361311.076425985</v>
      </c>
      <c r="D231" s="7">
        <f t="shared" si="19"/>
        <v>115339.99739562176</v>
      </c>
      <c r="E231" s="7">
        <f t="shared" si="20"/>
        <v>430077.37459527003</v>
      </c>
      <c r="F231" s="7">
        <f t="shared" si="21"/>
        <v>2093271.5515831418</v>
      </c>
      <c r="G231" s="59"/>
    </row>
    <row r="232" spans="1:7" x14ac:dyDescent="0.25">
      <c r="A232" s="25">
        <v>44117</v>
      </c>
      <c r="B232" s="28">
        <v>226</v>
      </c>
      <c r="C232" s="7">
        <f t="shared" si="18"/>
        <v>47339944.962798215</v>
      </c>
      <c r="D232" s="7">
        <f t="shared" si="19"/>
        <v>114525.34229346286</v>
      </c>
      <c r="E232" s="7">
        <f t="shared" si="20"/>
        <v>427195.35925787385</v>
      </c>
      <c r="F232" s="7">
        <f t="shared" si="21"/>
        <v>2118334.335650465</v>
      </c>
      <c r="G232" s="59"/>
    </row>
    <row r="233" spans="1:7" x14ac:dyDescent="0.25">
      <c r="A233" s="25">
        <v>44118</v>
      </c>
      <c r="B233" s="28">
        <v>227</v>
      </c>
      <c r="C233" s="7">
        <f t="shared" si="18"/>
        <v>47318731.60112448</v>
      </c>
      <c r="D233" s="7">
        <f t="shared" si="19"/>
        <v>113714.59967999681</v>
      </c>
      <c r="E233" s="7">
        <f t="shared" si="20"/>
        <v>424324.62908949121</v>
      </c>
      <c r="F233" s="7">
        <f t="shared" si="21"/>
        <v>2143229.170106052</v>
      </c>
      <c r="G233" s="59"/>
    </row>
    <row r="234" spans="1:7" x14ac:dyDescent="0.25">
      <c r="A234" s="25">
        <v>44119</v>
      </c>
      <c r="B234" s="28">
        <v>228</v>
      </c>
      <c r="C234" s="7">
        <f t="shared" si="18"/>
        <v>47297670.234094098</v>
      </c>
      <c r="D234" s="7">
        <f t="shared" si="19"/>
        <v>112907.77446422714</v>
      </c>
      <c r="E234" s="7">
        <f t="shared" si="20"/>
        <v>421465.27884791186</v>
      </c>
      <c r="F234" s="7">
        <f t="shared" si="21"/>
        <v>2167956.7125937846</v>
      </c>
      <c r="G234" s="59"/>
    </row>
    <row r="235" spans="1:7" x14ac:dyDescent="0.25">
      <c r="A235" s="25">
        <v>44120</v>
      </c>
      <c r="B235" s="28">
        <v>229</v>
      </c>
      <c r="C235" s="7">
        <f t="shared" si="18"/>
        <v>47276760.102163255</v>
      </c>
      <c r="D235" s="7">
        <f t="shared" si="19"/>
        <v>112104.87284425589</v>
      </c>
      <c r="E235" s="7">
        <f t="shared" si="20"/>
        <v>418617.39871294901</v>
      </c>
      <c r="F235" s="7">
        <f t="shared" si="21"/>
        <v>2192517.6262795604</v>
      </c>
      <c r="G235" s="59"/>
    </row>
    <row r="236" spans="1:7" x14ac:dyDescent="0.25">
      <c r="A236" s="25">
        <v>44121</v>
      </c>
      <c r="B236" s="28">
        <v>230</v>
      </c>
      <c r="C236" s="7">
        <f t="shared" si="18"/>
        <v>47256000.443771429</v>
      </c>
      <c r="D236" s="7">
        <f t="shared" si="19"/>
        <v>111305.90184295883</v>
      </c>
      <c r="E236" s="7">
        <f t="shared" si="20"/>
        <v>415781.07480112475</v>
      </c>
      <c r="F236" s="7">
        <f t="shared" si="21"/>
        <v>2216912.579584511</v>
      </c>
      <c r="G236" s="59"/>
    </row>
    <row r="237" spans="1:7" x14ac:dyDescent="0.25">
      <c r="A237" s="25">
        <v>44122</v>
      </c>
      <c r="B237" s="28">
        <v>231</v>
      </c>
      <c r="C237" s="7">
        <f t="shared" si="18"/>
        <v>47235390.495531589</v>
      </c>
      <c r="D237" s="7">
        <f t="shared" si="19"/>
        <v>110510.86895915246</v>
      </c>
      <c r="E237" s="7">
        <f t="shared" si="20"/>
        <v>412956.38956106879</v>
      </c>
      <c r="F237" s="7">
        <f t="shared" si="21"/>
        <v>2241142.2459482127</v>
      </c>
      <c r="G237" s="59"/>
    </row>
    <row r="238" spans="1:7" x14ac:dyDescent="0.25">
      <c r="A238" s="25">
        <v>44123</v>
      </c>
      <c r="B238" s="28">
        <v>232</v>
      </c>
      <c r="C238" s="7">
        <f t="shared" si="18"/>
        <v>47214929.492400251</v>
      </c>
      <c r="D238" s="7">
        <f t="shared" si="19"/>
        <v>109719.78190603778</v>
      </c>
      <c r="E238" s="7">
        <f t="shared" si="20"/>
        <v>410143.42207879224</v>
      </c>
      <c r="F238" s="7">
        <f t="shared" si="21"/>
        <v>2265207.3036149414</v>
      </c>
      <c r="G238" s="59"/>
    </row>
    <row r="239" spans="1:7" x14ac:dyDescent="0.25">
      <c r="A239" s="25">
        <v>44124</v>
      </c>
      <c r="B239" s="28">
        <v>233</v>
      </c>
      <c r="C239" s="7">
        <f t="shared" si="18"/>
        <v>47194616.667831838</v>
      </c>
      <c r="D239" s="7">
        <f t="shared" si="19"/>
        <v>108932.64841559897</v>
      </c>
      <c r="E239" s="7">
        <f t="shared" si="20"/>
        <v>407342.24831487221</v>
      </c>
      <c r="F239" s="7">
        <f t="shared" si="21"/>
        <v>2289108.4354377147</v>
      </c>
      <c r="G239" s="59"/>
    </row>
    <row r="240" spans="1:7" x14ac:dyDescent="0.25">
      <c r="A240" s="25">
        <v>44125</v>
      </c>
      <c r="B240" s="28">
        <v>234</v>
      </c>
      <c r="C240" s="7">
        <f t="shared" si="18"/>
        <v>47174451.253920823</v>
      </c>
      <c r="D240" s="7">
        <f t="shared" si="19"/>
        <v>108149.47609284375</v>
      </c>
      <c r="E240" s="7">
        <f t="shared" si="20"/>
        <v>404552.94129019883</v>
      </c>
      <c r="F240" s="7">
        <f t="shared" si="21"/>
        <v>2312846.3286961573</v>
      </c>
      <c r="G240" s="59"/>
    </row>
    <row r="241" spans="1:7" x14ac:dyDescent="0.25">
      <c r="A241" s="25">
        <v>44126</v>
      </c>
      <c r="B241" s="28">
        <v>235</v>
      </c>
      <c r="C241" s="7">
        <f t="shared" si="18"/>
        <v>47154432.481534258</v>
      </c>
      <c r="D241" s="7">
        <f t="shared" si="19"/>
        <v>107370.27230770749</v>
      </c>
      <c r="E241" s="7">
        <f t="shared" si="20"/>
        <v>401775.57123286696</v>
      </c>
      <c r="F241" s="7">
        <f t="shared" si="21"/>
        <v>2336421.6749251899</v>
      </c>
      <c r="G241" s="59"/>
    </row>
    <row r="242" spans="1:7" x14ac:dyDescent="0.25">
      <c r="A242" s="25">
        <v>44127</v>
      </c>
      <c r="B242" s="28">
        <v>236</v>
      </c>
      <c r="C242" s="7">
        <f t="shared" si="18"/>
        <v>47134559.580436602</v>
      </c>
      <c r="D242" s="7">
        <f t="shared" si="19"/>
        <v>106595.04411541768</v>
      </c>
      <c r="E242" s="7">
        <f t="shared" si="20"/>
        <v>399010.20569572056</v>
      </c>
      <c r="F242" s="7">
        <f t="shared" si="21"/>
        <v>2359835.1697522802</v>
      </c>
      <c r="G242" s="59"/>
    </row>
    <row r="243" spans="1:7" x14ac:dyDescent="0.25">
      <c r="A243" s="25">
        <v>44128</v>
      </c>
      <c r="B243" s="28">
        <v>237</v>
      </c>
      <c r="C243" s="7">
        <f t="shared" si="18"/>
        <v>47114831.779408388</v>
      </c>
      <c r="D243" s="7">
        <f t="shared" si="19"/>
        <v>105823.7981983624</v>
      </c>
      <c r="E243" s="7">
        <f t="shared" si="20"/>
        <v>396256.90965173207</v>
      </c>
      <c r="F243" s="7">
        <f t="shared" si="21"/>
        <v>2383087.5127415415</v>
      </c>
      <c r="G243" s="59"/>
    </row>
    <row r="244" spans="1:7" x14ac:dyDescent="0.25">
      <c r="A244" s="25">
        <v>44129</v>
      </c>
      <c r="B244" s="28">
        <v>238</v>
      </c>
      <c r="C244" s="7">
        <f t="shared" si="18"/>
        <v>47095248.306359783</v>
      </c>
      <c r="D244" s="7">
        <f t="shared" si="19"/>
        <v>105056.54082420486</v>
      </c>
      <c r="E244" s="7">
        <f t="shared" si="20"/>
        <v>393515.74557264487</v>
      </c>
      <c r="F244" s="7">
        <f t="shared" si="21"/>
        <v>2406179.4072433906</v>
      </c>
      <c r="G244" s="59"/>
    </row>
    <row r="245" spans="1:7" x14ac:dyDescent="0.25">
      <c r="A245" s="25">
        <v>44130</v>
      </c>
      <c r="B245" s="28">
        <v>239</v>
      </c>
      <c r="C245" s="7">
        <f t="shared" si="18"/>
        <v>47075808.388439983</v>
      </c>
      <c r="D245" s="7">
        <f t="shared" si="19"/>
        <v>104293.27781626966</v>
      </c>
      <c r="E245" s="7">
        <f t="shared" si="20"/>
        <v>390786.77349497768</v>
      </c>
      <c r="F245" s="7">
        <f t="shared" si="21"/>
        <v>2429111.5602487894</v>
      </c>
      <c r="G245" s="59"/>
    </row>
    <row r="246" spans="1:7" x14ac:dyDescent="0.25">
      <c r="A246" s="25">
        <v>44131</v>
      </c>
      <c r="B246" s="28">
        <v>240</v>
      </c>
      <c r="C246" s="7">
        <f t="shared" si="18"/>
        <v>47056511.252143003</v>
      </c>
      <c r="D246" s="7">
        <f t="shared" si="19"/>
        <v>103534.0145331964</v>
      </c>
      <c r="E246" s="7">
        <f t="shared" si="20"/>
        <v>388070.0510764877</v>
      </c>
      <c r="F246" s="7">
        <f t="shared" si="21"/>
        <v>2451884.6822473314</v>
      </c>
      <c r="G246" s="59"/>
    </row>
    <row r="247" spans="1:7" x14ac:dyDescent="0.25">
      <c r="A247" s="25">
        <v>44132</v>
      </c>
      <c r="B247" s="28">
        <v>241</v>
      </c>
      <c r="C247" s="7">
        <f t="shared" si="18"/>
        <v>47037356.123410381</v>
      </c>
      <c r="D247" s="7">
        <f t="shared" si="19"/>
        <v>102778.75585558917</v>
      </c>
      <c r="E247" s="7">
        <f t="shared" si="20"/>
        <v>385365.63364543061</v>
      </c>
      <c r="F247" s="7">
        <f t="shared" si="21"/>
        <v>2474499.4870886183</v>
      </c>
      <c r="G247" s="59"/>
    </row>
    <row r="248" spans="1:7" x14ac:dyDescent="0.25">
      <c r="A248" s="25">
        <v>44133</v>
      </c>
      <c r="B248" s="28">
        <v>242</v>
      </c>
      <c r="C248" s="7">
        <f t="shared" si="18"/>
        <v>47018342.227731183</v>
      </c>
      <c r="D248" s="7">
        <f t="shared" si="19"/>
        <v>102027.50617794492</v>
      </c>
      <c r="E248" s="7">
        <f t="shared" si="20"/>
        <v>382673.57424438244</v>
      </c>
      <c r="F248" s="7">
        <f t="shared" si="21"/>
        <v>2496956.6918465104</v>
      </c>
      <c r="G248" s="59"/>
    </row>
    <row r="249" spans="1:7" x14ac:dyDescent="0.25">
      <c r="A249" s="25">
        <v>44134</v>
      </c>
      <c r="B249" s="28">
        <v>243</v>
      </c>
      <c r="C249" s="7">
        <f t="shared" si="18"/>
        <v>46999468.79023958</v>
      </c>
      <c r="D249" s="7">
        <f t="shared" si="19"/>
        <v>101280.26940456196</v>
      </c>
      <c r="E249" s="7">
        <f t="shared" si="20"/>
        <v>379993.92366995563</v>
      </c>
      <c r="F249" s="7">
        <f t="shared" si="21"/>
        <v>2519257.0166859268</v>
      </c>
      <c r="G249" s="59"/>
    </row>
    <row r="250" spans="1:7" x14ac:dyDescent="0.25">
      <c r="A250" s="25">
        <v>44135</v>
      </c>
      <c r="B250" s="28">
        <v>244</v>
      </c>
      <c r="C250" s="7">
        <f t="shared" si="18"/>
        <v>46980735.035810202</v>
      </c>
      <c r="D250" s="7">
        <f t="shared" si="19"/>
        <v>100537.04894844699</v>
      </c>
      <c r="E250" s="7">
        <f t="shared" si="20"/>
        <v>377326.73050941364</v>
      </c>
      <c r="F250" s="7">
        <f t="shared" si="21"/>
        <v>2541401.1847319617</v>
      </c>
      <c r="G250" s="59"/>
    </row>
    <row r="251" spans="1:7" x14ac:dyDescent="0.25">
      <c r="A251" s="25">
        <v>44136</v>
      </c>
      <c r="B251" s="28">
        <v>245</v>
      </c>
      <c r="C251" s="7">
        <f t="shared" si="18"/>
        <v>46962140.189151473</v>
      </c>
      <c r="D251" s="7">
        <f t="shared" si="19"/>
        <v>99797.847732477807</v>
      </c>
      <c r="E251" s="7">
        <f t="shared" si="20"/>
        <v>374672.0411749417</v>
      </c>
      <c r="F251" s="7">
        <f t="shared" si="21"/>
        <v>2563389.9219411351</v>
      </c>
      <c r="G251" s="59"/>
    </row>
    <row r="252" spans="1:7" x14ac:dyDescent="0.25">
      <c r="A252" s="25">
        <v>44137</v>
      </c>
      <c r="B252" s="28">
        <v>246</v>
      </c>
      <c r="C252" s="7">
        <f t="shared" si="18"/>
        <v>46943683.474896982</v>
      </c>
      <c r="D252" s="7">
        <f t="shared" si="19"/>
        <v>99062.668192259851</v>
      </c>
      <c r="E252" s="7">
        <f t="shared" si="20"/>
        <v>372029.89993614418</v>
      </c>
      <c r="F252" s="7">
        <f t="shared" si="21"/>
        <v>2585223.95697464</v>
      </c>
      <c r="G252" s="59"/>
    </row>
    <row r="253" spans="1:7" x14ac:dyDescent="0.25">
      <c r="A253" s="25">
        <v>44138</v>
      </c>
      <c r="B253" s="28">
        <v>247</v>
      </c>
      <c r="C253" s="7">
        <f t="shared" si="18"/>
        <v>46925364.117695093</v>
      </c>
      <c r="D253" s="7">
        <f t="shared" si="19"/>
        <v>98331.512280251787</v>
      </c>
      <c r="E253" s="7">
        <f t="shared" si="20"/>
        <v>369400.3489511974</v>
      </c>
      <c r="F253" s="7">
        <f t="shared" si="21"/>
        <v>2606904.0210734829</v>
      </c>
      <c r="G253" s="59"/>
    </row>
    <row r="254" spans="1:7" x14ac:dyDescent="0.25">
      <c r="A254" s="25">
        <v>44139</v>
      </c>
      <c r="B254" s="28">
        <v>248</v>
      </c>
      <c r="C254" s="7">
        <f t="shared" si="18"/>
        <v>46907181.342296764</v>
      </c>
      <c r="D254" s="7">
        <f t="shared" si="19"/>
        <v>97604.381470838227</v>
      </c>
      <c r="E254" s="7">
        <f t="shared" si="20"/>
        <v>366783.42829698022</v>
      </c>
      <c r="F254" s="7">
        <f t="shared" si="21"/>
        <v>2628430.847935441</v>
      </c>
      <c r="G254" s="59"/>
    </row>
    <row r="255" spans="1:7" x14ac:dyDescent="0.25">
      <c r="A255" s="25">
        <v>44140</v>
      </c>
      <c r="B255" s="28">
        <v>249</v>
      </c>
      <c r="C255" s="7">
        <f t="shared" ref="C255:C311" si="22">-$O$9*C254*E254/$K$5+C254</f>
        <v>46889134.373641722</v>
      </c>
      <c r="D255" s="7">
        <f t="shared" ref="D255:D311" si="23">$O$9*C254*E254/$K$5-$K$7*D254+D254</f>
        <v>96881.276766106137</v>
      </c>
      <c r="E255" s="7">
        <f t="shared" si="20"/>
        <v>364179.17599842465</v>
      </c>
      <c r="F255" s="7">
        <f t="shared" si="21"/>
        <v>2649805.173593773</v>
      </c>
      <c r="G255" s="59"/>
    </row>
    <row r="256" spans="1:7" x14ac:dyDescent="0.25">
      <c r="A256" s="25">
        <v>44141</v>
      </c>
      <c r="B256" s="28">
        <v>250</v>
      </c>
      <c r="C256" s="7">
        <f t="shared" si="22"/>
        <v>46871222.436942972</v>
      </c>
      <c r="D256" s="7">
        <f t="shared" si="23"/>
        <v>96162.198702140537</v>
      </c>
      <c r="E256" s="7">
        <f t="shared" si="20"/>
        <v>361587.62805726647</v>
      </c>
      <c r="F256" s="7">
        <f t="shared" si="21"/>
        <v>2671027.7362976437</v>
      </c>
      <c r="G256" s="59"/>
    </row>
    <row r="257" spans="1:7" x14ac:dyDescent="0.25">
      <c r="A257" s="25">
        <v>44142</v>
      </c>
      <c r="B257" s="28">
        <v>251</v>
      </c>
      <c r="C257" s="7">
        <f t="shared" si="22"/>
        <v>46853444.757769771</v>
      </c>
      <c r="D257" s="7">
        <f t="shared" si="23"/>
        <v>95447.147355699606</v>
      </c>
      <c r="E257" s="7">
        <f t="shared" si="20"/>
        <v>359008.81848033157</v>
      </c>
      <c r="F257" s="7">
        <f t="shared" si="21"/>
        <v>2692099.276394221</v>
      </c>
      <c r="G257" s="59"/>
    </row>
    <row r="258" spans="1:7" x14ac:dyDescent="0.25">
      <c r="A258" s="25">
        <v>44143</v>
      </c>
      <c r="B258" s="28">
        <v>252</v>
      </c>
      <c r="C258" s="7">
        <f t="shared" si="22"/>
        <v>46835800.562128983</v>
      </c>
      <c r="D258" s="7">
        <f t="shared" si="23"/>
        <v>94736.122351163402</v>
      </c>
      <c r="E258" s="7">
        <f t="shared" si="20"/>
        <v>356442.77930745727</v>
      </c>
      <c r="F258" s="7">
        <f t="shared" si="21"/>
        <v>2713020.536212422</v>
      </c>
      <c r="G258" s="59"/>
    </row>
    <row r="259" spans="1:7" x14ac:dyDescent="0.25">
      <c r="A259" s="25">
        <v>44144</v>
      </c>
      <c r="B259" s="28">
        <v>253</v>
      </c>
      <c r="C259" s="7">
        <f t="shared" si="22"/>
        <v>46818289.07654494</v>
      </c>
      <c r="D259" s="7">
        <f t="shared" si="23"/>
        <v>94029.122867675702</v>
      </c>
      <c r="E259" s="7">
        <f t="shared" si="20"/>
        <v>353889.54063912289</v>
      </c>
      <c r="F259" s="7">
        <f t="shared" si="21"/>
        <v>2733792.2599482876</v>
      </c>
      <c r="G259" s="59"/>
    </row>
    <row r="260" spans="1:7" x14ac:dyDescent="0.25">
      <c r="A260" s="25">
        <v>44145</v>
      </c>
      <c r="B260" s="28">
        <v>254</v>
      </c>
      <c r="C260" s="7">
        <f t="shared" si="22"/>
        <v>46800909.528137796</v>
      </c>
      <c r="D260" s="7">
        <f t="shared" si="23"/>
        <v>93326.147646417958</v>
      </c>
      <c r="E260" s="7">
        <f t="shared" si="20"/>
        <v>351349.13066384359</v>
      </c>
      <c r="F260" s="7">
        <f t="shared" si="21"/>
        <v>2754415.193551966</v>
      </c>
      <c r="G260" s="59"/>
    </row>
    <row r="261" spans="1:7" x14ac:dyDescent="0.25">
      <c r="A261" s="25">
        <v>44146</v>
      </c>
      <c r="B261" s="28">
        <v>255</v>
      </c>
      <c r="C261" s="7">
        <f t="shared" si="22"/>
        <v>46783661.144700393</v>
      </c>
      <c r="D261" s="7">
        <f t="shared" si="23"/>
        <v>92627.194997968778</v>
      </c>
      <c r="E261" s="7">
        <f t="shared" si="20"/>
        <v>348821.57568536664</v>
      </c>
      <c r="F261" s="7">
        <f t="shared" si="21"/>
        <v>2774890.0846162927</v>
      </c>
      <c r="G261" s="59"/>
    </row>
    <row r="262" spans="1:7" x14ac:dyDescent="0.25">
      <c r="A262" s="25">
        <v>44147</v>
      </c>
      <c r="B262" s="28">
        <v>256</v>
      </c>
      <c r="C262" s="7">
        <f t="shared" si="22"/>
        <v>46766543.154773653</v>
      </c>
      <c r="D262" s="7">
        <f t="shared" si="23"/>
        <v>91932.262809713924</v>
      </c>
      <c r="E262" s="7">
        <f t="shared" si="20"/>
        <v>346306.90014969825</v>
      </c>
      <c r="F262" s="7">
        <f t="shared" si="21"/>
        <v>2795217.6822669553</v>
      </c>
      <c r="G262" s="59"/>
    </row>
    <row r="263" spans="1:7" x14ac:dyDescent="0.25">
      <c r="A263" s="25">
        <v>44148</v>
      </c>
      <c r="B263" s="28">
        <v>257</v>
      </c>
      <c r="C263" s="7">
        <f t="shared" si="22"/>
        <v>46749554.787720524</v>
      </c>
      <c r="D263" s="7">
        <f t="shared" si="23"/>
        <v>91241.348553279517</v>
      </c>
      <c r="E263" s="7">
        <f t="shared" si="20"/>
        <v>343805.12667198019</v>
      </c>
      <c r="F263" s="7">
        <f t="shared" si="21"/>
        <v>2815398.7370542339</v>
      </c>
      <c r="G263" s="59"/>
    </row>
    <row r="264" spans="1:7" x14ac:dyDescent="0.25">
      <c r="A264" s="25">
        <v>44149</v>
      </c>
      <c r="B264" s="28">
        <v>258</v>
      </c>
      <c r="C264" s="7">
        <f t="shared" si="22"/>
        <v>46732695.27379851</v>
      </c>
      <c r="D264" s="7">
        <f t="shared" si="23"/>
        <v>90554.449291968005</v>
      </c>
      <c r="E264" s="7">
        <f t="shared" si="20"/>
        <v>341316.27606322971</v>
      </c>
      <c r="F264" s="7">
        <f t="shared" si="21"/>
        <v>2835434.0008463073</v>
      </c>
      <c r="G264" s="59"/>
    </row>
    <row r="265" spans="1:7" x14ac:dyDescent="0.25">
      <c r="A265" s="25">
        <v>44150</v>
      </c>
      <c r="B265" s="28">
        <v>259</v>
      </c>
      <c r="C265" s="7">
        <f t="shared" si="22"/>
        <v>46715963.844230764</v>
      </c>
      <c r="D265" s="7">
        <f t="shared" si="23"/>
        <v>89871.561688181086</v>
      </c>
      <c r="E265" s="7">
        <f t="shared" si="20"/>
        <v>338840.36735695141</v>
      </c>
      <c r="F265" s="7">
        <f t="shared" si="21"/>
        <v>2855324.226724118</v>
      </c>
      <c r="G265" s="59"/>
    </row>
    <row r="266" spans="1:7" x14ac:dyDescent="0.25">
      <c r="A266" s="25">
        <v>44151</v>
      </c>
      <c r="B266" s="28">
        <v>260</v>
      </c>
      <c r="C266" s="7">
        <f t="shared" si="22"/>
        <v>46699359.731275782</v>
      </c>
      <c r="D266" s="7">
        <f t="shared" si="23"/>
        <v>89192.682010817458</v>
      </c>
      <c r="E266" s="7">
        <f t="shared" si="20"/>
        <v>336377.41783562541</v>
      </c>
      <c r="F266" s="7">
        <f t="shared" si="21"/>
        <v>2875070.1688777865</v>
      </c>
      <c r="G266" s="59"/>
    </row>
    <row r="267" spans="1:7" x14ac:dyDescent="0.25">
      <c r="A267" s="25">
        <v>44152</v>
      </c>
      <c r="B267" s="28">
        <v>261</v>
      </c>
      <c r="C267" s="7">
        <f t="shared" si="22"/>
        <v>46682882.168295726</v>
      </c>
      <c r="D267" s="7">
        <f t="shared" si="23"/>
        <v>88517.806142635993</v>
      </c>
      <c r="E267" s="7">
        <f t="shared" si="20"/>
        <v>333927.44305707485</v>
      </c>
      <c r="F267" s="7">
        <f t="shared" si="21"/>
        <v>2894672.5825045714</v>
      </c>
      <c r="G267" s="59"/>
    </row>
    <row r="268" spans="1:7" x14ac:dyDescent="0.25">
      <c r="A268" s="25">
        <v>44153</v>
      </c>
      <c r="B268" s="28">
        <v>262</v>
      </c>
      <c r="C268" s="7">
        <f t="shared" si="22"/>
        <v>46666530.389823355</v>
      </c>
      <c r="D268" s="7">
        <f t="shared" si="23"/>
        <v>87846.929587577019</v>
      </c>
      <c r="E268" s="7">
        <f t="shared" si="20"/>
        <v>331490.45688071259</v>
      </c>
      <c r="F268" s="7">
        <f t="shared" si="21"/>
        <v>2914132.2237083637</v>
      </c>
      <c r="G268" s="59"/>
    </row>
    <row r="269" spans="1:7" x14ac:dyDescent="0.25">
      <c r="A269" s="25">
        <v>44154</v>
      </c>
      <c r="B269" s="28">
        <v>263</v>
      </c>
      <c r="C269" s="7">
        <f t="shared" si="22"/>
        <v>46650303.631627589</v>
      </c>
      <c r="D269" s="7">
        <f t="shared" si="23"/>
        <v>87180.047478036198</v>
      </c>
      <c r="E269" s="7">
        <f t="shared" si="20"/>
        <v>329066.47149366664</v>
      </c>
      <c r="F269" s="7">
        <f t="shared" si="21"/>
        <v>2933449.8494007131</v>
      </c>
      <c r="G269" s="59"/>
    </row>
    <row r="270" spans="1:7" x14ac:dyDescent="0.25">
      <c r="A270" s="25">
        <v>44155</v>
      </c>
      <c r="B270" s="28">
        <v>264</v>
      </c>
      <c r="C270" s="7">
        <f t="shared" si="22"/>
        <v>46634201.130777761</v>
      </c>
      <c r="D270" s="7">
        <f t="shared" si="23"/>
        <v>86517.154582086456</v>
      </c>
      <c r="E270" s="7">
        <f t="shared" si="20"/>
        <v>326655.49743678159</v>
      </c>
      <c r="F270" s="7">
        <f t="shared" si="21"/>
        <v>2952626.2172033745</v>
      </c>
      <c r="G270" s="59"/>
    </row>
    <row r="271" spans="1:7" x14ac:dyDescent="0.25">
      <c r="A271" s="25">
        <v>44156</v>
      </c>
      <c r="B271" s="28">
        <v>265</v>
      </c>
      <c r="C271" s="7">
        <f t="shared" si="22"/>
        <v>46618222.125706494</v>
      </c>
      <c r="D271" s="7">
        <f t="shared" si="23"/>
        <v>85858.245310644445</v>
      </c>
      <c r="E271" s="7">
        <f t="shared" si="20"/>
        <v>324257.54363049392</v>
      </c>
      <c r="F271" s="7">
        <f t="shared" si="21"/>
        <v>2971662.085352371</v>
      </c>
      <c r="G271" s="59"/>
    </row>
    <row r="272" spans="1:7" x14ac:dyDescent="0.25">
      <c r="A272" s="25">
        <v>44157</v>
      </c>
      <c r="B272" s="28">
        <v>266</v>
      </c>
      <c r="C272" s="7">
        <f t="shared" si="22"/>
        <v>46602365.856271282</v>
      </c>
      <c r="D272" s="7">
        <f t="shared" si="23"/>
        <v>85203.313724578911</v>
      </c>
      <c r="E272" s="7">
        <f t="shared" si="20"/>
        <v>321872.61740057741</v>
      </c>
      <c r="F272" s="7">
        <f t="shared" si="21"/>
        <v>2990558.2126035653</v>
      </c>
      <c r="G272" s="59"/>
    </row>
    <row r="273" spans="1:11" x14ac:dyDescent="0.25">
      <c r="A273" s="25">
        <v>44158</v>
      </c>
      <c r="B273" s="28">
        <v>267</v>
      </c>
      <c r="C273" s="7">
        <f t="shared" si="22"/>
        <v>46586631.563814759</v>
      </c>
      <c r="D273" s="7">
        <f t="shared" si="23"/>
        <v>84552.353541758494</v>
      </c>
      <c r="E273" s="7">
        <f t="shared" si="20"/>
        <v>319500.72450375534</v>
      </c>
      <c r="F273" s="7">
        <f t="shared" si="21"/>
        <v>3009315.3581397296</v>
      </c>
      <c r="G273" s="59"/>
    </row>
    <row r="274" spans="1:11" x14ac:dyDescent="0.25">
      <c r="A274" s="25">
        <v>44159</v>
      </c>
      <c r="B274" s="28">
        <v>268</v>
      </c>
      <c r="C274" s="7">
        <f t="shared" si="22"/>
        <v>46571018.491223678</v>
      </c>
      <c r="D274" s="7">
        <f t="shared" si="23"/>
        <v>83905.358144037455</v>
      </c>
      <c r="E274" s="7">
        <f t="shared" si="20"/>
        <v>317141.86915317539</v>
      </c>
      <c r="F274" s="7">
        <f t="shared" si="21"/>
        <v>3027934.2814791091</v>
      </c>
      <c r="G274" s="59"/>
    </row>
    <row r="275" spans="1:11" x14ac:dyDescent="0.25">
      <c r="A275" s="25">
        <v>44160</v>
      </c>
      <c r="B275" s="28">
        <v>269</v>
      </c>
      <c r="C275" s="7">
        <f t="shared" si="22"/>
        <v>46555525.882986605</v>
      </c>
      <c r="D275" s="7">
        <f t="shared" si="23"/>
        <v>83262.320584177563</v>
      </c>
      <c r="E275" s="7">
        <f t="shared" si="20"/>
        <v>314796.05404374347</v>
      </c>
      <c r="F275" s="7">
        <f t="shared" si="21"/>
        <v>3046415.7423854712</v>
      </c>
      <c r="G275" s="59"/>
    </row>
    <row r="276" spans="1:11" x14ac:dyDescent="0.25">
      <c r="A276" s="25">
        <v>44161</v>
      </c>
      <c r="B276" s="28">
        <v>270</v>
      </c>
      <c r="C276" s="7">
        <f t="shared" si="22"/>
        <v>46540152.985250354</v>
      </c>
      <c r="D276" s="7">
        <f t="shared" si="23"/>
        <v>82623.23359270519</v>
      </c>
      <c r="E276" s="7">
        <f t="shared" si="20"/>
        <v>312463.28037731239</v>
      </c>
      <c r="F276" s="7">
        <f t="shared" si="21"/>
        <v>3064760.5007796288</v>
      </c>
      <c r="G276" s="59"/>
    </row>
    <row r="277" spans="1:11" x14ac:dyDescent="0.25">
      <c r="A277" s="25">
        <v>44162</v>
      </c>
      <c r="B277" s="28">
        <v>271</v>
      </c>
      <c r="C277" s="7">
        <f t="shared" si="22"/>
        <v>46524899.045875147</v>
      </c>
      <c r="D277" s="7">
        <f t="shared" si="23"/>
        <v>81988.089584702408</v>
      </c>
      <c r="E277" s="7">
        <f t="shared" si="20"/>
        <v>310143.54788772116</v>
      </c>
      <c r="F277" s="7">
        <f t="shared" si="21"/>
        <v>3082969.3166524325</v>
      </c>
      <c r="G277" s="59"/>
      <c r="K277" s="52"/>
    </row>
    <row r="278" spans="1:11" x14ac:dyDescent="0.25">
      <c r="A278" s="25">
        <v>44163</v>
      </c>
      <c r="B278" s="28">
        <v>272</v>
      </c>
      <c r="C278" s="7">
        <f t="shared" si="22"/>
        <v>46509763.314488567</v>
      </c>
      <c r="D278" s="7">
        <f t="shared" si="23"/>
        <v>81356.880666531419</v>
      </c>
      <c r="E278" s="7">
        <f t="shared" si="20"/>
        <v>307836.85486568132</v>
      </c>
      <c r="F278" s="7">
        <f t="shared" si="21"/>
        <v>3101042.9499792228</v>
      </c>
      <c r="G278" s="59"/>
      <c r="K278" s="52"/>
    </row>
    <row r="279" spans="1:11" x14ac:dyDescent="0.25">
      <c r="A279" s="25">
        <v>44164</v>
      </c>
      <c r="B279" s="28">
        <v>273</v>
      </c>
      <c r="C279" s="7">
        <f t="shared" si="22"/>
        <v>46494745.042538278</v>
      </c>
      <c r="D279" s="7">
        <f t="shared" si="23"/>
        <v>80729.598642491532</v>
      </c>
      <c r="E279" s="7">
        <f t="shared" si="20"/>
        <v>305543.19818350603</v>
      </c>
      <c r="F279" s="7">
        <f t="shared" si="21"/>
        <v>3118982.1606357312</v>
      </c>
      <c r="G279" s="59"/>
      <c r="K279" s="52"/>
    </row>
    <row r="280" spans="1:11" x14ac:dyDescent="0.25">
      <c r="A280" s="25">
        <v>44165</v>
      </c>
      <c r="B280" s="28">
        <v>274</v>
      </c>
      <c r="C280" s="7">
        <f t="shared" si="22"/>
        <v>46479843.483343497</v>
      </c>
      <c r="D280" s="7">
        <f t="shared" si="23"/>
        <v>80106.235021408051</v>
      </c>
      <c r="E280" s="7">
        <f t="shared" si="20"/>
        <v>303262.57331967831</v>
      </c>
      <c r="F280" s="7">
        <f t="shared" si="21"/>
        <v>3136787.7083154228</v>
      </c>
      <c r="G280" s="59"/>
      <c r="K280" s="52"/>
    </row>
    <row r="281" spans="1:11" x14ac:dyDescent="0.25">
      <c r="A281" s="25">
        <v>44166</v>
      </c>
      <c r="B281" s="28">
        <v>275</v>
      </c>
      <c r="C281" s="7">
        <f t="shared" si="22"/>
        <v>46465057.892145328</v>
      </c>
      <c r="D281" s="7">
        <f t="shared" si="23"/>
        <v>79486.781023152609</v>
      </c>
      <c r="E281" s="7">
        <f t="shared" si="20"/>
        <v>300994.97438325454</v>
      </c>
      <c r="F281" s="7">
        <f t="shared" si="21"/>
        <v>3154460.3524482711</v>
      </c>
      <c r="G281" s="59"/>
      <c r="K281" s="52"/>
    </row>
    <row r="282" spans="1:11" x14ac:dyDescent="0.25">
      <c r="A282" s="25">
        <v>44167</v>
      </c>
      <c r="B282" s="28">
        <v>276</v>
      </c>
      <c r="C282" s="7">
        <f t="shared" si="22"/>
        <v>46450387.526155859</v>
      </c>
      <c r="D282" s="7">
        <f t="shared" si="23"/>
        <v>78871.227585094646</v>
      </c>
      <c r="E282" s="7">
        <f t="shared" si="20"/>
        <v>298740.39413810003</v>
      </c>
      <c r="F282" s="7">
        <f t="shared" si="21"/>
        <v>3172000.852120955</v>
      </c>
      <c r="G282" s="59"/>
      <c r="K282" s="52"/>
    </row>
    <row r="283" spans="1:11" x14ac:dyDescent="0.25">
      <c r="A283" s="25">
        <v>44168</v>
      </c>
      <c r="B283" s="28">
        <v>277</v>
      </c>
      <c r="C283" s="7">
        <f t="shared" si="22"/>
        <v>46435831.644606106</v>
      </c>
      <c r="D283" s="7">
        <f t="shared" si="23"/>
        <v>78259.565368483396</v>
      </c>
      <c r="E283" s="7">
        <f t="shared" si="20"/>
        <v>296498.82402695273</v>
      </c>
      <c r="F283" s="7">
        <f t="shared" si="21"/>
        <v>3189409.9659984666</v>
      </c>
      <c r="G283" s="59"/>
      <c r="K283" s="52"/>
    </row>
    <row r="284" spans="1:11" x14ac:dyDescent="0.25">
      <c r="A284" s="25">
        <v>44169</v>
      </c>
      <c r="B284" s="28">
        <v>278</v>
      </c>
      <c r="C284" s="7">
        <f t="shared" si="22"/>
        <v>46421389.50879281</v>
      </c>
      <c r="D284" s="7">
        <f t="shared" si="23"/>
        <v>77651.784764760305</v>
      </c>
      <c r="E284" s="7">
        <f t="shared" si="20"/>
        <v>294270.25419531186</v>
      </c>
      <c r="F284" s="7">
        <f t="shared" si="21"/>
        <v>3206688.4522471237</v>
      </c>
      <c r="G284" s="59"/>
      <c r="K284" s="52"/>
    </row>
    <row r="285" spans="1:11" x14ac:dyDescent="0.25">
      <c r="A285" s="25">
        <v>44170</v>
      </c>
      <c r="B285" s="28">
        <v>279</v>
      </c>
      <c r="C285" s="7">
        <f t="shared" si="22"/>
        <v>46407060.382124081</v>
      </c>
      <c r="D285" s="7">
        <f t="shared" si="23"/>
        <v>77047.875901801555</v>
      </c>
      <c r="E285" s="7">
        <f t="shared" si="20"/>
        <v>292054.67351514852</v>
      </c>
      <c r="F285" s="7">
        <f t="shared" si="21"/>
        <v>3223837.0684589716</v>
      </c>
      <c r="G285" s="59"/>
      <c r="K285" s="52"/>
    </row>
    <row r="286" spans="1:11" x14ac:dyDescent="0.25">
      <c r="A286" s="25">
        <v>44171</v>
      </c>
      <c r="B286" s="28">
        <v>280</v>
      </c>
      <c r="C286" s="7">
        <f t="shared" si="22"/>
        <v>46392843.530163907</v>
      </c>
      <c r="D286" s="7">
        <f t="shared" si="23"/>
        <v>76447.828650090451</v>
      </c>
      <c r="E286" s="7">
        <f t="shared" si="20"/>
        <v>289852.06960843503</v>
      </c>
      <c r="F286" s="7">
        <f t="shared" si="21"/>
        <v>3240856.5715775699</v>
      </c>
      <c r="G286" s="59"/>
      <c r="K286" s="52"/>
    </row>
    <row r="287" spans="1:11" x14ac:dyDescent="0.25">
      <c r="A287" s="25">
        <v>44172</v>
      </c>
      <c r="B287" s="28">
        <v>281</v>
      </c>
      <c r="C287" s="7">
        <f t="shared" si="22"/>
        <v>46378738.220675543</v>
      </c>
      <c r="D287" s="7">
        <f t="shared" si="23"/>
        <v>75851.632628819527</v>
      </c>
      <c r="E287" s="7">
        <f t="shared" si="20"/>
        <v>287662.42887049</v>
      </c>
      <c r="F287" s="7">
        <f t="shared" si="21"/>
        <v>3257747.7178251478</v>
      </c>
      <c r="G287" s="59"/>
      <c r="K287" s="52"/>
    </row>
    <row r="288" spans="1:11" x14ac:dyDescent="0.25">
      <c r="A288" s="25">
        <v>44173</v>
      </c>
      <c r="B288" s="28">
        <v>282</v>
      </c>
      <c r="C288" s="7">
        <f t="shared" si="22"/>
        <v>46364743.723663822</v>
      </c>
      <c r="D288" s="7">
        <f t="shared" si="23"/>
        <v>75259.277211922221</v>
      </c>
      <c r="E288" s="7">
        <f t="shared" si="20"/>
        <v>285485.7364931365</v>
      </c>
      <c r="F288" s="7">
        <f t="shared" si="21"/>
        <v>3274511.2626311206</v>
      </c>
      <c r="G288" s="59"/>
      <c r="K288" s="52"/>
    </row>
    <row r="289" spans="1:11" x14ac:dyDescent="0.25">
      <c r="A289" s="25">
        <v>44174</v>
      </c>
      <c r="B289" s="28">
        <v>283</v>
      </c>
      <c r="C289" s="7">
        <f t="shared" si="22"/>
        <v>46350859.311416343</v>
      </c>
      <c r="D289" s="7">
        <f t="shared" si="23"/>
        <v>74670.751534034061</v>
      </c>
      <c r="E289" s="7">
        <f t="shared" si="20"/>
        <v>283321.97648767068</v>
      </c>
      <c r="F289" s="7">
        <f t="shared" si="21"/>
        <v>3291147.9605619563</v>
      </c>
      <c r="G289" s="59"/>
      <c r="K289" s="52"/>
    </row>
    <row r="290" spans="1:11" x14ac:dyDescent="0.25">
      <c r="A290" s="25">
        <v>44175</v>
      </c>
      <c r="B290" s="28">
        <v>284</v>
      </c>
      <c r="C290" s="7">
        <f t="shared" si="22"/>
        <v>46337084.258543603</v>
      </c>
      <c r="D290" s="7">
        <f t="shared" si="23"/>
        <v>74086.044496383212</v>
      </c>
      <c r="E290" s="7">
        <f t="shared" si="20"/>
        <v>281171.13170763815</v>
      </c>
      <c r="F290" s="7">
        <f t="shared" si="21"/>
        <v>3307658.56525238</v>
      </c>
      <c r="G290" s="59"/>
      <c r="K290" s="52"/>
    </row>
    <row r="291" spans="1:11" x14ac:dyDescent="0.25">
      <c r="A291" s="25">
        <v>44176</v>
      </c>
      <c r="B291" s="28">
        <v>285</v>
      </c>
      <c r="C291" s="7">
        <f t="shared" si="22"/>
        <v>46323417.842018068</v>
      </c>
      <c r="D291" s="7">
        <f t="shared" si="23"/>
        <v>73505.144772610452</v>
      </c>
      <c r="E291" s="7">
        <f t="shared" si="20"/>
        <v>279033.18387141591</v>
      </c>
      <c r="F291" s="7">
        <f t="shared" si="21"/>
        <v>3324043.8293379066</v>
      </c>
      <c r="G291" s="59"/>
      <c r="K291" s="52"/>
    </row>
    <row r="292" spans="1:11" x14ac:dyDescent="0.25">
      <c r="A292" s="25">
        <v>44177</v>
      </c>
      <c r="B292" s="28">
        <v>286</v>
      </c>
      <c r="C292" s="7">
        <f t="shared" si="22"/>
        <v>46309859.341212198</v>
      </c>
      <c r="D292" s="7">
        <f t="shared" si="23"/>
        <v>72928.040814518507</v>
      </c>
      <c r="E292" s="7">
        <f t="shared" si="20"/>
        <v>276908.11358459765</v>
      </c>
      <c r="F292" s="7">
        <f t="shared" si="21"/>
        <v>3340304.5043886886</v>
      </c>
      <c r="G292" s="59"/>
      <c r="K292" s="52"/>
    </row>
    <row r="293" spans="1:11" x14ac:dyDescent="0.25">
      <c r="A293" s="25">
        <v>44178</v>
      </c>
      <c r="B293" s="28">
        <v>287</v>
      </c>
      <c r="C293" s="7">
        <f t="shared" si="22"/>
        <v>46296408.037935406</v>
      </c>
      <c r="D293" s="7">
        <f t="shared" si="23"/>
        <v>72354.720857750741</v>
      </c>
      <c r="E293" s="7">
        <f t="shared" si="20"/>
        <v>274795.90036218002</v>
      </c>
      <c r="F293" s="7">
        <f t="shared" si="21"/>
        <v>3356441.3408446675</v>
      </c>
      <c r="G293" s="59"/>
      <c r="K293" s="52"/>
    </row>
    <row r="294" spans="1:11" x14ac:dyDescent="0.25">
      <c r="A294" s="25">
        <v>44179</v>
      </c>
      <c r="B294" s="28">
        <v>288</v>
      </c>
      <c r="C294" s="7">
        <f t="shared" si="22"/>
        <v>46283063.216470033</v>
      </c>
      <c r="D294" s="7">
        <f t="shared" si="23"/>
        <v>71785.17292739937</v>
      </c>
      <c r="E294" s="7">
        <f t="shared" ref="E294:E311" si="24">+$K$7*D293-$K$6*E293+E293</f>
        <v>272696.52265054814</v>
      </c>
      <c r="F294" s="7">
        <f t="shared" ref="F294:F311" si="25">$K$6*E293+F293</f>
        <v>3372455.0879520206</v>
      </c>
      <c r="G294" s="59"/>
      <c r="K294" s="52"/>
    </row>
    <row r="295" spans="1:11" x14ac:dyDescent="0.25">
      <c r="A295" s="25">
        <v>44180</v>
      </c>
      <c r="B295" s="28">
        <v>289</v>
      </c>
      <c r="C295" s="7">
        <f t="shared" si="22"/>
        <v>46269824.163606316</v>
      </c>
      <c r="D295" s="7">
        <f t="shared" si="23"/>
        <v>71219.384843543055</v>
      </c>
      <c r="E295" s="7">
        <f t="shared" si="24"/>
        <v>270609.9578492585</v>
      </c>
      <c r="F295" s="7">
        <f t="shared" si="25"/>
        <v>3388346.4937008871</v>
      </c>
      <c r="G295" s="59"/>
      <c r="K295" s="52"/>
    </row>
    <row r="296" spans="1:11" x14ac:dyDescent="0.25">
      <c r="A296" s="25">
        <v>44181</v>
      </c>
      <c r="B296" s="28">
        <v>290</v>
      </c>
      <c r="C296" s="7">
        <f t="shared" si="22"/>
        <v>46256690.168676309</v>
      </c>
      <c r="D296" s="7">
        <f t="shared" si="23"/>
        <v>70657.344226714267</v>
      </c>
      <c r="E296" s="7">
        <f t="shared" si="24"/>
        <v>268536.18233261711</v>
      </c>
      <c r="F296" s="7">
        <f t="shared" si="25"/>
        <v>3404116.3047643634</v>
      </c>
      <c r="G296" s="59"/>
      <c r="K296" s="52"/>
    </row>
    <row r="297" spans="1:11" x14ac:dyDescent="0.25">
      <c r="A297" s="25">
        <v>44182</v>
      </c>
      <c r="B297" s="28">
        <v>291</v>
      </c>
      <c r="C297" s="7">
        <f t="shared" si="22"/>
        <v>46243660.523586899</v>
      </c>
      <c r="D297" s="7">
        <f t="shared" si="23"/>
        <v>70099.038503296179</v>
      </c>
      <c r="E297" s="7">
        <f t="shared" si="24"/>
        <v>266475.17147105187</v>
      </c>
      <c r="F297" s="7">
        <f t="shared" si="25"/>
        <v>3419765.2664387585</v>
      </c>
      <c r="G297" s="59"/>
      <c r="K297" s="52"/>
    </row>
    <row r="298" spans="1:11" x14ac:dyDescent="0.25">
      <c r="A298" s="25">
        <v>44183</v>
      </c>
      <c r="B298" s="28">
        <v>292</v>
      </c>
      <c r="C298" s="7">
        <f t="shared" si="22"/>
        <v>46230734.522851788</v>
      </c>
      <c r="D298" s="7">
        <f t="shared" si="23"/>
        <v>69544.454910849643</v>
      </c>
      <c r="E298" s="7">
        <f t="shared" si="24"/>
        <v>264426.89965227712</v>
      </c>
      <c r="F298" s="7">
        <f t="shared" si="25"/>
        <v>3435294.1225850903</v>
      </c>
      <c r="G298" s="59"/>
      <c r="K298" s="52"/>
    </row>
    <row r="299" spans="1:11" x14ac:dyDescent="0.25">
      <c r="A299" s="25">
        <v>44184</v>
      </c>
      <c r="B299" s="28">
        <v>293</v>
      </c>
      <c r="C299" s="7">
        <f t="shared" si="22"/>
        <v>46217911.463622563</v>
      </c>
      <c r="D299" s="7">
        <f t="shared" si="23"/>
        <v>68993.580503370016</v>
      </c>
      <c r="E299" s="7">
        <f t="shared" si="24"/>
        <v>262391.34030224953</v>
      </c>
      <c r="F299" s="7">
        <f t="shared" si="25"/>
        <v>3450703.6155718197</v>
      </c>
      <c r="G299" s="59"/>
      <c r="K299" s="52"/>
    </row>
    <row r="300" spans="1:11" x14ac:dyDescent="0.25">
      <c r="A300" s="25">
        <v>44185</v>
      </c>
      <c r="B300" s="28">
        <v>294</v>
      </c>
      <c r="C300" s="7">
        <f t="shared" si="22"/>
        <v>46205190.645718813</v>
      </c>
      <c r="D300" s="7">
        <f t="shared" si="23"/>
        <v>68446.402156474345</v>
      </c>
      <c r="E300" s="7">
        <f t="shared" si="24"/>
        <v>260368.46590591338</v>
      </c>
      <c r="F300" s="7">
        <f t="shared" si="25"/>
        <v>3465994.486218804</v>
      </c>
      <c r="G300" s="59"/>
      <c r="K300" s="52"/>
    </row>
    <row r="301" spans="1:11" x14ac:dyDescent="0.25">
      <c r="A301" s="25">
        <v>44186</v>
      </c>
      <c r="B301" s="28">
        <v>295</v>
      </c>
      <c r="C301" s="7">
        <f t="shared" si="22"/>
        <v>46192571.37165729</v>
      </c>
      <c r="D301" s="7">
        <f t="shared" si="23"/>
        <v>67902.906572518856</v>
      </c>
      <c r="E301" s="7">
        <f t="shared" si="24"/>
        <v>258358.2480277346</v>
      </c>
      <c r="F301" s="7">
        <f t="shared" si="25"/>
        <v>3481167.4737424585</v>
      </c>
      <c r="G301" s="59"/>
      <c r="K301" s="52"/>
    </row>
    <row r="302" spans="1:11" x14ac:dyDescent="0.25">
      <c r="A302" s="25">
        <v>44187</v>
      </c>
      <c r="B302" s="28">
        <v>296</v>
      </c>
      <c r="C302" s="7">
        <f t="shared" si="22"/>
        <v>46180052.946680218</v>
      </c>
      <c r="D302" s="7">
        <f t="shared" si="23"/>
        <v>67363.080285647186</v>
      </c>
      <c r="E302" s="7">
        <f t="shared" si="24"/>
        <v>256360.65733202235</v>
      </c>
      <c r="F302" s="7">
        <f t="shared" si="25"/>
        <v>3496223.3157021166</v>
      </c>
      <c r="G302" s="59"/>
      <c r="K302" s="52"/>
    </row>
    <row r="303" spans="1:11" x14ac:dyDescent="0.25">
      <c r="A303" s="25">
        <v>44188</v>
      </c>
      <c r="B303" s="28">
        <v>297</v>
      </c>
      <c r="C303" s="7">
        <f t="shared" si="22"/>
        <v>46167634.678782627</v>
      </c>
      <c r="D303" s="7">
        <f t="shared" si="23"/>
        <v>66826.909666769439</v>
      </c>
      <c r="E303" s="7">
        <f t="shared" si="24"/>
        <v>254375.66360303713</v>
      </c>
      <c r="F303" s="7">
        <f t="shared" si="25"/>
        <v>3511162.7479475723</v>
      </c>
      <c r="G303" s="59"/>
      <c r="K303" s="52"/>
    </row>
    <row r="304" spans="1:11" x14ac:dyDescent="0.25">
      <c r="A304" s="25">
        <v>44189</v>
      </c>
      <c r="B304" s="28">
        <v>298</v>
      </c>
      <c r="C304" s="7">
        <f t="shared" si="22"/>
        <v>46155315.87873885</v>
      </c>
      <c r="D304" s="7">
        <f t="shared" si="23"/>
        <v>66294.380928472441</v>
      </c>
      <c r="E304" s="7">
        <f t="shared" si="24"/>
        <v>252403.23576488456</v>
      </c>
      <c r="F304" s="7">
        <f t="shared" si="25"/>
        <v>3525986.5045677959</v>
      </c>
      <c r="G304" s="59"/>
      <c r="K304" s="52"/>
    </row>
    <row r="305" spans="1:11" x14ac:dyDescent="0.25">
      <c r="A305" s="25">
        <v>44190</v>
      </c>
      <c r="B305" s="28">
        <v>299</v>
      </c>
      <c r="C305" s="7">
        <f t="shared" si="22"/>
        <v>46143095.860128142</v>
      </c>
      <c r="D305" s="7">
        <f t="shared" si="23"/>
        <v>65765.48012986136</v>
      </c>
      <c r="E305" s="7">
        <f t="shared" si="24"/>
        <v>250443.34190119428</v>
      </c>
      <c r="F305" s="7">
        <f t="shared" si="25"/>
        <v>3540695.3178408076</v>
      </c>
      <c r="G305" s="59"/>
      <c r="K305" s="52"/>
    </row>
    <row r="306" spans="1:11" x14ac:dyDescent="0.25">
      <c r="A306" s="25">
        <v>44191</v>
      </c>
      <c r="B306" s="28">
        <v>300</v>
      </c>
      <c r="C306" s="7">
        <f t="shared" si="22"/>
        <v>46130973.939359389</v>
      </c>
      <c r="D306" s="7">
        <f t="shared" si="23"/>
        <v>65240.193181333118</v>
      </c>
      <c r="E306" s="7">
        <f t="shared" si="24"/>
        <v>248495.94927458288</v>
      </c>
      <c r="F306" s="7">
        <f t="shared" si="25"/>
        <v>3555289.9181847</v>
      </c>
      <c r="G306" s="59"/>
      <c r="K306" s="52"/>
    </row>
    <row r="307" spans="1:11" x14ac:dyDescent="0.25">
      <c r="A307" s="25">
        <v>44192</v>
      </c>
      <c r="B307" s="28">
        <v>301</v>
      </c>
      <c r="C307" s="7">
        <f t="shared" si="22"/>
        <v>46118949.43569503</v>
      </c>
      <c r="D307" s="7">
        <f t="shared" si="23"/>
        <v>64718.505849281806</v>
      </c>
      <c r="E307" s="7">
        <f t="shared" si="24"/>
        <v>246561.02434590086</v>
      </c>
      <c r="F307" s="7">
        <f t="shared" si="25"/>
        <v>3569771.0341097922</v>
      </c>
      <c r="G307" s="59"/>
      <c r="K307" s="52"/>
    </row>
    <row r="308" spans="1:11" x14ac:dyDescent="0.25">
      <c r="A308" s="25">
        <v>44193</v>
      </c>
      <c r="B308" s="28">
        <v>302</v>
      </c>
      <c r="C308" s="7">
        <f t="shared" si="22"/>
        <v>46107021.671274096</v>
      </c>
      <c r="D308" s="7">
        <f t="shared" si="23"/>
        <v>64200.403760736466</v>
      </c>
      <c r="E308" s="7">
        <f t="shared" si="24"/>
        <v>244638.53279326271</v>
      </c>
      <c r="F308" s="7">
        <f t="shared" si="25"/>
        <v>3584139.3921719077</v>
      </c>
      <c r="G308" s="59"/>
      <c r="K308" s="52"/>
    </row>
    <row r="309" spans="1:11" x14ac:dyDescent="0.25">
      <c r="A309" s="25">
        <v>44194</v>
      </c>
      <c r="B309" s="28">
        <v>303</v>
      </c>
      <c r="C309" s="7">
        <f t="shared" si="22"/>
        <v>46095189.971134454</v>
      </c>
      <c r="D309" s="7">
        <f t="shared" si="23"/>
        <v>63685.872407931543</v>
      </c>
      <c r="E309" s="7">
        <f t="shared" si="24"/>
        <v>242728.43953085988</v>
      </c>
      <c r="F309" s="7">
        <f t="shared" si="25"/>
        <v>3598395.71692676</v>
      </c>
      <c r="G309" s="59"/>
      <c r="K309" s="52"/>
    </row>
    <row r="310" spans="1:11" x14ac:dyDescent="0.25">
      <c r="A310" s="25">
        <v>44195</v>
      </c>
      <c r="B310" s="28">
        <v>304</v>
      </c>
      <c r="C310" s="7">
        <f t="shared" si="22"/>
        <v>46083453.663234204</v>
      </c>
      <c r="D310" s="7">
        <f t="shared" si="23"/>
        <v>63174.897152810452</v>
      </c>
      <c r="E310" s="7">
        <f t="shared" si="24"/>
        <v>240830.70872755651</v>
      </c>
      <c r="F310" s="7">
        <f t="shared" si="25"/>
        <v>3612540.7308854349</v>
      </c>
      <c r="G310" s="59"/>
      <c r="K310" s="52"/>
    </row>
    <row r="311" spans="1:11" ht="15.75" thickBot="1" x14ac:dyDescent="0.3">
      <c r="A311" s="26">
        <v>44196</v>
      </c>
      <c r="B311" s="29">
        <v>305</v>
      </c>
      <c r="C311" s="30">
        <f t="shared" si="22"/>
        <v>46071812.078472316</v>
      </c>
      <c r="D311" s="30">
        <f t="shared" si="23"/>
        <v>62667.463231462505</v>
      </c>
      <c r="E311" s="30">
        <f t="shared" si="24"/>
        <v>238945.30382526736</v>
      </c>
      <c r="F311" s="30">
        <f t="shared" si="25"/>
        <v>3626575.1544709569</v>
      </c>
      <c r="G311" s="63"/>
      <c r="K311" s="52"/>
    </row>
    <row r="312" spans="1:11" x14ac:dyDescent="0.25">
      <c r="C312" s="52"/>
      <c r="D312" s="52"/>
      <c r="F312" s="52"/>
      <c r="K312" s="52"/>
    </row>
    <row r="313" spans="1:11" x14ac:dyDescent="0.25">
      <c r="C313" s="52"/>
      <c r="D313" s="52"/>
      <c r="F313" s="52"/>
      <c r="K313" s="52"/>
    </row>
    <row r="314" spans="1:11" x14ac:dyDescent="0.25">
      <c r="C314" s="52"/>
      <c r="D314" s="52"/>
      <c r="F314" s="52"/>
      <c r="K314" s="52"/>
    </row>
    <row r="315" spans="1:11" x14ac:dyDescent="0.25">
      <c r="C315" s="52"/>
      <c r="D315" s="52"/>
      <c r="F315" s="52"/>
      <c r="K315" s="52"/>
    </row>
    <row r="316" spans="1:11" x14ac:dyDescent="0.25">
      <c r="C316" s="52"/>
      <c r="D316" s="52"/>
      <c r="F316" s="52"/>
      <c r="K316" s="52"/>
    </row>
    <row r="317" spans="1:11" x14ac:dyDescent="0.25">
      <c r="C317" s="52"/>
      <c r="D317" s="52"/>
      <c r="F317" s="52"/>
      <c r="K317" s="52"/>
    </row>
    <row r="318" spans="1:11" x14ac:dyDescent="0.25">
      <c r="C318" s="52"/>
      <c r="D318" s="52"/>
      <c r="F318" s="52"/>
      <c r="K318" s="52"/>
    </row>
    <row r="319" spans="1:11" x14ac:dyDescent="0.25">
      <c r="C319" s="52"/>
      <c r="D319" s="52"/>
      <c r="F319" s="52"/>
      <c r="K319" s="52"/>
    </row>
    <row r="320" spans="1:11" x14ac:dyDescent="0.25">
      <c r="C320" s="52"/>
      <c r="D320" s="52"/>
      <c r="F320" s="52"/>
      <c r="K320" s="52"/>
    </row>
    <row r="321" spans="3:11" x14ac:dyDescent="0.25">
      <c r="C321" s="52"/>
      <c r="D321" s="52"/>
      <c r="F321" s="52"/>
      <c r="K321" s="52"/>
    </row>
    <row r="322" spans="3:11" x14ac:dyDescent="0.25">
      <c r="C322" s="52"/>
      <c r="D322" s="52"/>
      <c r="F322" s="52"/>
      <c r="K322" s="52"/>
    </row>
    <row r="323" spans="3:11" x14ac:dyDescent="0.25">
      <c r="C323" s="52"/>
      <c r="D323" s="52"/>
      <c r="F323" s="52"/>
      <c r="K323" s="52"/>
    </row>
    <row r="324" spans="3:11" x14ac:dyDescent="0.25">
      <c r="C324" s="52"/>
      <c r="D324" s="52"/>
      <c r="F324" s="52"/>
      <c r="K324" s="52"/>
    </row>
    <row r="325" spans="3:11" x14ac:dyDescent="0.25">
      <c r="C325" s="52"/>
      <c r="D325" s="52"/>
      <c r="F325" s="52"/>
      <c r="K325" s="52"/>
    </row>
    <row r="326" spans="3:11" x14ac:dyDescent="0.25">
      <c r="C326" s="52"/>
      <c r="D326" s="52"/>
      <c r="F326" s="52"/>
      <c r="K326" s="52"/>
    </row>
    <row r="327" spans="3:11" x14ac:dyDescent="0.25">
      <c r="C327" s="52"/>
      <c r="D327" s="52"/>
      <c r="F327" s="52"/>
      <c r="K327" s="52"/>
    </row>
    <row r="328" spans="3:11" x14ac:dyDescent="0.25">
      <c r="C328" s="52"/>
      <c r="D328" s="52"/>
      <c r="F328" s="52"/>
      <c r="K328" s="52"/>
    </row>
    <row r="329" spans="3:11" x14ac:dyDescent="0.25">
      <c r="C329" s="52"/>
      <c r="D329" s="52"/>
      <c r="F329" s="52"/>
      <c r="K329" s="52"/>
    </row>
    <row r="330" spans="3:11" x14ac:dyDescent="0.25">
      <c r="C330" s="52"/>
      <c r="D330" s="52"/>
      <c r="F330" s="52"/>
      <c r="K330" s="52"/>
    </row>
    <row r="331" spans="3:11" x14ac:dyDescent="0.25">
      <c r="C331" s="52"/>
      <c r="D331" s="52"/>
      <c r="F331" s="52"/>
      <c r="K331" s="52"/>
    </row>
    <row r="332" spans="3:11" x14ac:dyDescent="0.25">
      <c r="C332" s="52"/>
      <c r="D332" s="52"/>
      <c r="F332" s="52"/>
      <c r="K332" s="52"/>
    </row>
    <row r="333" spans="3:11" x14ac:dyDescent="0.25">
      <c r="C333" s="52"/>
      <c r="D333" s="52"/>
      <c r="F333" s="52"/>
      <c r="K333" s="52"/>
    </row>
    <row r="334" spans="3:11" x14ac:dyDescent="0.25">
      <c r="C334" s="52"/>
      <c r="D334" s="52"/>
      <c r="F334" s="52"/>
      <c r="K334" s="52"/>
    </row>
    <row r="335" spans="3:11" x14ac:dyDescent="0.25">
      <c r="C335" s="52"/>
      <c r="D335" s="52"/>
      <c r="F335" s="52"/>
      <c r="K335" s="52"/>
    </row>
    <row r="336" spans="3:11" x14ac:dyDescent="0.25">
      <c r="C336" s="52"/>
      <c r="D336" s="52"/>
      <c r="F336" s="52"/>
      <c r="K336" s="52"/>
    </row>
    <row r="337" spans="3:11" x14ac:dyDescent="0.25">
      <c r="C337" s="52"/>
      <c r="D337" s="52"/>
      <c r="F337" s="52"/>
      <c r="K337" s="52"/>
    </row>
    <row r="338" spans="3:11" x14ac:dyDescent="0.25">
      <c r="C338" s="52"/>
      <c r="D338" s="52"/>
      <c r="F338" s="52"/>
      <c r="K338" s="52"/>
    </row>
    <row r="339" spans="3:11" x14ac:dyDescent="0.25">
      <c r="C339" s="52"/>
      <c r="D339" s="52"/>
      <c r="F339" s="52"/>
      <c r="K339" s="52"/>
    </row>
    <row r="340" spans="3:11" x14ac:dyDescent="0.25">
      <c r="C340" s="52"/>
      <c r="D340" s="52"/>
      <c r="F340" s="52"/>
      <c r="K340" s="52"/>
    </row>
    <row r="341" spans="3:11" x14ac:dyDescent="0.25">
      <c r="C341" s="52"/>
      <c r="D341" s="52"/>
      <c r="F341" s="52"/>
      <c r="K341" s="52"/>
    </row>
    <row r="342" spans="3:11" x14ac:dyDescent="0.25">
      <c r="C342" s="52"/>
      <c r="D342" s="52"/>
      <c r="F342" s="52"/>
      <c r="K342" s="52"/>
    </row>
    <row r="343" spans="3:11" x14ac:dyDescent="0.25">
      <c r="C343" s="52"/>
      <c r="D343" s="52"/>
      <c r="F343" s="52"/>
      <c r="K343" s="52"/>
    </row>
    <row r="344" spans="3:11" x14ac:dyDescent="0.25">
      <c r="C344" s="52"/>
      <c r="D344" s="52"/>
      <c r="F344" s="52"/>
      <c r="K344" s="52"/>
    </row>
    <row r="345" spans="3:11" x14ac:dyDescent="0.25">
      <c r="C345" s="52"/>
      <c r="D345" s="52"/>
      <c r="F345" s="52"/>
      <c r="K345" s="52"/>
    </row>
    <row r="346" spans="3:11" x14ac:dyDescent="0.25">
      <c r="C346" s="52"/>
      <c r="D346" s="52"/>
      <c r="F346" s="52"/>
      <c r="K346" s="52"/>
    </row>
    <row r="347" spans="3:11" x14ac:dyDescent="0.25">
      <c r="C347" s="52"/>
      <c r="D347" s="52"/>
      <c r="F347" s="52"/>
      <c r="K347" s="52"/>
    </row>
    <row r="348" spans="3:11" x14ac:dyDescent="0.25">
      <c r="C348" s="52"/>
      <c r="D348" s="52"/>
      <c r="F348" s="52"/>
      <c r="K348" s="52"/>
    </row>
    <row r="349" spans="3:11" x14ac:dyDescent="0.25">
      <c r="C349" s="52"/>
      <c r="D349" s="52"/>
      <c r="F349" s="52"/>
      <c r="K349" s="52"/>
    </row>
    <row r="350" spans="3:11" x14ac:dyDescent="0.25">
      <c r="C350" s="52"/>
      <c r="D350" s="52"/>
      <c r="F350" s="52"/>
      <c r="K350" s="52"/>
    </row>
    <row r="351" spans="3:11" x14ac:dyDescent="0.25">
      <c r="C351" s="52"/>
      <c r="D351" s="52"/>
      <c r="F351" s="52"/>
      <c r="K351" s="52"/>
    </row>
    <row r="352" spans="3:11" x14ac:dyDescent="0.25">
      <c r="C352" s="52"/>
      <c r="D352" s="52"/>
      <c r="F352" s="52"/>
      <c r="K352" s="52"/>
    </row>
    <row r="353" spans="3:11" x14ac:dyDescent="0.25">
      <c r="C353" s="52"/>
      <c r="D353" s="52"/>
      <c r="F353" s="52"/>
      <c r="K353" s="52"/>
    </row>
    <row r="354" spans="3:11" x14ac:dyDescent="0.25">
      <c r="C354" s="52"/>
      <c r="D354" s="52"/>
      <c r="F354" s="52"/>
      <c r="K354" s="52"/>
    </row>
    <row r="355" spans="3:11" x14ac:dyDescent="0.25">
      <c r="C355" s="52"/>
      <c r="D355" s="52"/>
      <c r="F355" s="52"/>
      <c r="K355" s="52"/>
    </row>
    <row r="356" spans="3:11" x14ac:dyDescent="0.25">
      <c r="C356" s="52"/>
      <c r="D356" s="52"/>
      <c r="F356" s="52"/>
      <c r="K356" s="52"/>
    </row>
    <row r="357" spans="3:11" x14ac:dyDescent="0.25">
      <c r="C357" s="52"/>
      <c r="D357" s="52"/>
      <c r="F357" s="52"/>
      <c r="K357" s="52"/>
    </row>
    <row r="358" spans="3:11" x14ac:dyDescent="0.25">
      <c r="C358" s="52"/>
      <c r="D358" s="52"/>
      <c r="F358" s="52"/>
      <c r="K358" s="52"/>
    </row>
    <row r="359" spans="3:11" x14ac:dyDescent="0.25">
      <c r="C359" s="52"/>
      <c r="D359" s="52"/>
      <c r="F359" s="52"/>
      <c r="K359" s="52"/>
    </row>
    <row r="360" spans="3:11" x14ac:dyDescent="0.25">
      <c r="C360" s="52"/>
      <c r="D360" s="52"/>
      <c r="F360" s="52"/>
      <c r="K360" s="52"/>
    </row>
    <row r="361" spans="3:11" x14ac:dyDescent="0.25">
      <c r="C361" s="52"/>
      <c r="D361" s="52"/>
      <c r="F361" s="52"/>
      <c r="K361" s="52"/>
    </row>
    <row r="362" spans="3:11" x14ac:dyDescent="0.25">
      <c r="C362" s="52"/>
      <c r="D362" s="52"/>
      <c r="F362" s="52"/>
      <c r="K362" s="52"/>
    </row>
    <row r="363" spans="3:11" x14ac:dyDescent="0.25">
      <c r="C363" s="52"/>
      <c r="D363" s="52"/>
      <c r="F363" s="52"/>
      <c r="K363" s="52"/>
    </row>
    <row r="364" spans="3:11" x14ac:dyDescent="0.25">
      <c r="C364" s="52"/>
      <c r="D364" s="52"/>
      <c r="F364" s="52"/>
      <c r="K364" s="52"/>
    </row>
    <row r="365" spans="3:11" x14ac:dyDescent="0.25">
      <c r="C365" s="52"/>
      <c r="D365" s="52"/>
      <c r="F365" s="52"/>
      <c r="K365" s="52"/>
    </row>
    <row r="366" spans="3:11" x14ac:dyDescent="0.25">
      <c r="C366" s="52"/>
      <c r="D366" s="52"/>
      <c r="F366" s="52"/>
      <c r="K366" s="52"/>
    </row>
    <row r="367" spans="3:11" x14ac:dyDescent="0.25">
      <c r="C367" s="52"/>
      <c r="D367" s="52"/>
      <c r="F367" s="52"/>
      <c r="K367" s="52"/>
    </row>
    <row r="368" spans="3:11" x14ac:dyDescent="0.25">
      <c r="C368" s="52"/>
      <c r="D368" s="52"/>
      <c r="F368" s="52"/>
      <c r="K368" s="52"/>
    </row>
    <row r="369" spans="3:11" x14ac:dyDescent="0.25">
      <c r="C369" s="52"/>
      <c r="D369" s="52"/>
      <c r="F369" s="52"/>
      <c r="K369" s="52"/>
    </row>
    <row r="370" spans="3:11" x14ac:dyDescent="0.25">
      <c r="C370" s="52"/>
      <c r="D370" s="52"/>
      <c r="F370" s="52"/>
      <c r="K370" s="52"/>
    </row>
    <row r="371" spans="3:11" x14ac:dyDescent="0.25">
      <c r="C371" s="52"/>
      <c r="D371" s="52"/>
      <c r="F371" s="52"/>
      <c r="K371" s="52"/>
    </row>
    <row r="372" spans="3:11" x14ac:dyDescent="0.25">
      <c r="C372" s="52"/>
      <c r="D372" s="52"/>
      <c r="F372" s="52"/>
      <c r="K372" s="52"/>
    </row>
    <row r="373" spans="3:11" x14ac:dyDescent="0.25">
      <c r="C373" s="52"/>
      <c r="D373" s="52"/>
      <c r="F373" s="52"/>
      <c r="K373" s="52"/>
    </row>
    <row r="374" spans="3:11" x14ac:dyDescent="0.25">
      <c r="C374" s="52"/>
      <c r="D374" s="52"/>
      <c r="F374" s="52"/>
      <c r="K374" s="52"/>
    </row>
    <row r="375" spans="3:11" x14ac:dyDescent="0.25">
      <c r="C375" s="52"/>
      <c r="D375" s="52"/>
      <c r="F375" s="52"/>
      <c r="K375" s="52"/>
    </row>
    <row r="376" spans="3:11" x14ac:dyDescent="0.25">
      <c r="C376" s="52"/>
      <c r="D376" s="52"/>
      <c r="F376" s="52"/>
      <c r="K376" s="52"/>
    </row>
    <row r="377" spans="3:11" x14ac:dyDescent="0.25">
      <c r="C377" s="52"/>
      <c r="D377" s="52"/>
      <c r="F377" s="52"/>
      <c r="K377" s="52"/>
    </row>
    <row r="378" spans="3:11" x14ac:dyDescent="0.25">
      <c r="C378" s="52"/>
      <c r="D378" s="52"/>
      <c r="F378" s="52"/>
      <c r="K378" s="52"/>
    </row>
    <row r="379" spans="3:11" x14ac:dyDescent="0.25">
      <c r="C379" s="52"/>
      <c r="D379" s="52"/>
      <c r="F379" s="52"/>
      <c r="K379" s="52"/>
    </row>
    <row r="380" spans="3:11" x14ac:dyDescent="0.25">
      <c r="C380" s="52"/>
      <c r="D380" s="52"/>
      <c r="F380" s="52"/>
      <c r="K380" s="52"/>
    </row>
    <row r="381" spans="3:11" x14ac:dyDescent="0.25">
      <c r="C381" s="52"/>
      <c r="D381" s="52"/>
      <c r="F381" s="52"/>
      <c r="K381" s="52"/>
    </row>
    <row r="382" spans="3:11" x14ac:dyDescent="0.25">
      <c r="C382" s="52"/>
      <c r="D382" s="52"/>
      <c r="F382" s="52"/>
      <c r="K382" s="52"/>
    </row>
    <row r="383" spans="3:11" x14ac:dyDescent="0.25">
      <c r="C383" s="52"/>
      <c r="D383" s="52"/>
      <c r="F383" s="52"/>
      <c r="K383" s="52"/>
    </row>
    <row r="384" spans="3:11" x14ac:dyDescent="0.25">
      <c r="C384" s="52"/>
      <c r="D384" s="52"/>
      <c r="F384" s="52"/>
      <c r="K384" s="52"/>
    </row>
    <row r="385" spans="3:11" x14ac:dyDescent="0.25">
      <c r="C385" s="52"/>
      <c r="D385" s="52"/>
      <c r="F385" s="52"/>
      <c r="K385" s="52"/>
    </row>
    <row r="386" spans="3:11" x14ac:dyDescent="0.25">
      <c r="C386" s="52"/>
      <c r="D386" s="52"/>
      <c r="F386" s="52"/>
      <c r="K386" s="52"/>
    </row>
    <row r="387" spans="3:11" x14ac:dyDescent="0.25">
      <c r="C387" s="52"/>
      <c r="D387" s="52"/>
      <c r="F387" s="52"/>
      <c r="K387" s="52"/>
    </row>
    <row r="388" spans="3:11" x14ac:dyDescent="0.25">
      <c r="C388" s="52"/>
      <c r="D388" s="52"/>
      <c r="F388" s="52"/>
      <c r="K388" s="52"/>
    </row>
    <row r="389" spans="3:11" x14ac:dyDescent="0.25">
      <c r="C389" s="52"/>
      <c r="D389" s="52"/>
      <c r="F389" s="52"/>
      <c r="K389" s="52"/>
    </row>
    <row r="390" spans="3:11" x14ac:dyDescent="0.25">
      <c r="C390" s="52"/>
      <c r="D390" s="52"/>
      <c r="F390" s="52"/>
      <c r="K390" s="52"/>
    </row>
    <row r="391" spans="3:11" x14ac:dyDescent="0.25">
      <c r="C391" s="52"/>
      <c r="D391" s="52"/>
      <c r="F391" s="52"/>
      <c r="K391" s="52"/>
    </row>
    <row r="392" spans="3:11" x14ac:dyDescent="0.25">
      <c r="C392" s="52"/>
      <c r="D392" s="52"/>
      <c r="F392" s="52"/>
      <c r="K392" s="52"/>
    </row>
    <row r="393" spans="3:11" x14ac:dyDescent="0.25">
      <c r="C393" s="52"/>
      <c r="D393" s="52"/>
      <c r="F393" s="52"/>
      <c r="K393" s="52"/>
    </row>
    <row r="394" spans="3:11" x14ac:dyDescent="0.25">
      <c r="C394" s="52"/>
      <c r="D394" s="52"/>
      <c r="F394" s="52"/>
      <c r="K394" s="52"/>
    </row>
    <row r="395" spans="3:11" x14ac:dyDescent="0.25">
      <c r="C395" s="52"/>
      <c r="D395" s="52"/>
      <c r="F395" s="52"/>
      <c r="K395" s="52"/>
    </row>
    <row r="396" spans="3:11" x14ac:dyDescent="0.25">
      <c r="C396" s="52"/>
      <c r="D396" s="52"/>
      <c r="F396" s="52"/>
      <c r="K396" s="52"/>
    </row>
    <row r="397" spans="3:11" x14ac:dyDescent="0.25">
      <c r="C397" s="52"/>
      <c r="D397" s="52"/>
      <c r="F397" s="52"/>
      <c r="K397" s="52"/>
    </row>
    <row r="398" spans="3:11" x14ac:dyDescent="0.25">
      <c r="C398" s="52"/>
      <c r="D398" s="52"/>
      <c r="F398" s="52"/>
      <c r="K398" s="52"/>
    </row>
    <row r="399" spans="3:11" x14ac:dyDescent="0.25">
      <c r="C399" s="52"/>
      <c r="D399" s="52"/>
      <c r="F399" s="52"/>
      <c r="K399" s="52"/>
    </row>
    <row r="400" spans="3:11" x14ac:dyDescent="0.25">
      <c r="C400" s="52"/>
      <c r="D400" s="52"/>
      <c r="F400" s="52"/>
      <c r="K400" s="52"/>
    </row>
    <row r="401" spans="3:11" x14ac:dyDescent="0.25">
      <c r="C401" s="52"/>
      <c r="D401" s="52"/>
      <c r="F401" s="52"/>
      <c r="K401" s="52"/>
    </row>
    <row r="402" spans="3:11" x14ac:dyDescent="0.25">
      <c r="C402" s="52"/>
      <c r="D402" s="52"/>
      <c r="F402" s="52"/>
      <c r="K402" s="52"/>
    </row>
    <row r="403" spans="3:11" x14ac:dyDescent="0.25">
      <c r="C403" s="52"/>
      <c r="D403" s="52"/>
      <c r="F403" s="52"/>
      <c r="K403" s="52"/>
    </row>
    <row r="404" spans="3:11" x14ac:dyDescent="0.25">
      <c r="C404" s="52"/>
      <c r="D404" s="52"/>
      <c r="F404" s="52"/>
      <c r="K404" s="52"/>
    </row>
    <row r="405" spans="3:11" x14ac:dyDescent="0.25">
      <c r="C405" s="52"/>
      <c r="D405" s="52"/>
      <c r="F405" s="52"/>
      <c r="K405" s="52"/>
    </row>
    <row r="406" spans="3:11" x14ac:dyDescent="0.25">
      <c r="C406" s="52"/>
      <c r="D406" s="52"/>
      <c r="F406" s="52"/>
      <c r="K406" s="52"/>
    </row>
    <row r="407" spans="3:11" x14ac:dyDescent="0.25">
      <c r="C407" s="52"/>
      <c r="D407" s="52"/>
      <c r="F407" s="52"/>
      <c r="K407" s="52"/>
    </row>
    <row r="408" spans="3:11" x14ac:dyDescent="0.25">
      <c r="C408" s="52"/>
      <c r="D408" s="52"/>
      <c r="F408" s="52"/>
      <c r="K408" s="52"/>
    </row>
    <row r="409" spans="3:11" x14ac:dyDescent="0.25">
      <c r="C409" s="52"/>
      <c r="D409" s="52"/>
      <c r="F409" s="52"/>
      <c r="K409" s="52"/>
    </row>
    <row r="410" spans="3:11" x14ac:dyDescent="0.25">
      <c r="C410" s="52"/>
      <c r="D410" s="52"/>
      <c r="F410" s="52"/>
      <c r="K410" s="52"/>
    </row>
    <row r="411" spans="3:11" x14ac:dyDescent="0.25">
      <c r="C411" s="52"/>
      <c r="D411" s="52"/>
      <c r="F411" s="52"/>
      <c r="K411" s="52"/>
    </row>
    <row r="412" spans="3:11" x14ac:dyDescent="0.25">
      <c r="C412" s="52"/>
      <c r="D412" s="52"/>
      <c r="F412" s="52"/>
      <c r="K412" s="52"/>
    </row>
    <row r="413" spans="3:11" x14ac:dyDescent="0.25">
      <c r="C413" s="52"/>
      <c r="D413" s="52"/>
      <c r="F413" s="52"/>
      <c r="K413" s="52"/>
    </row>
    <row r="414" spans="3:11" x14ac:dyDescent="0.25">
      <c r="C414" s="52"/>
      <c r="D414" s="52"/>
      <c r="F414" s="52"/>
      <c r="K414" s="52"/>
    </row>
    <row r="415" spans="3:11" x14ac:dyDescent="0.25">
      <c r="C415" s="52"/>
      <c r="D415" s="52"/>
      <c r="F415" s="52"/>
      <c r="K415" s="52"/>
    </row>
    <row r="416" spans="3:11" x14ac:dyDescent="0.25">
      <c r="C416" s="52"/>
      <c r="D416" s="52"/>
      <c r="F416" s="52"/>
      <c r="K416" s="52"/>
    </row>
    <row r="417" spans="3:11" x14ac:dyDescent="0.25">
      <c r="C417" s="52"/>
      <c r="D417" s="52"/>
      <c r="F417" s="52"/>
      <c r="K417" s="52"/>
    </row>
    <row r="418" spans="3:11" x14ac:dyDescent="0.25">
      <c r="C418" s="52"/>
      <c r="D418" s="52"/>
      <c r="F418" s="52"/>
      <c r="K418" s="52"/>
    </row>
    <row r="419" spans="3:11" x14ac:dyDescent="0.25">
      <c r="C419" s="52"/>
      <c r="D419" s="52"/>
      <c r="F419" s="52"/>
      <c r="K419" s="52"/>
    </row>
    <row r="420" spans="3:11" x14ac:dyDescent="0.25">
      <c r="C420" s="52"/>
      <c r="D420" s="52"/>
      <c r="F420" s="52"/>
      <c r="K420" s="52"/>
    </row>
    <row r="421" spans="3:11" x14ac:dyDescent="0.25">
      <c r="C421" s="52"/>
      <c r="D421" s="52"/>
      <c r="F421" s="52"/>
      <c r="K421" s="52"/>
    </row>
    <row r="422" spans="3:11" x14ac:dyDescent="0.25">
      <c r="C422" s="52"/>
      <c r="D422" s="52"/>
      <c r="F422" s="52"/>
      <c r="K422" s="52"/>
    </row>
    <row r="423" spans="3:11" x14ac:dyDescent="0.25">
      <c r="C423" s="52"/>
      <c r="D423" s="52"/>
      <c r="F423" s="52"/>
      <c r="K423" s="52"/>
    </row>
    <row r="424" spans="3:11" x14ac:dyDescent="0.25">
      <c r="C424" s="52"/>
      <c r="D424" s="52"/>
      <c r="F424" s="52"/>
      <c r="K424" s="52"/>
    </row>
    <row r="425" spans="3:11" x14ac:dyDescent="0.25">
      <c r="C425" s="52"/>
      <c r="D425" s="52"/>
      <c r="F425" s="52"/>
      <c r="K425" s="52"/>
    </row>
    <row r="426" spans="3:11" x14ac:dyDescent="0.25">
      <c r="C426" s="52"/>
      <c r="D426" s="52"/>
      <c r="F426" s="52"/>
      <c r="K426" s="52"/>
    </row>
    <row r="427" spans="3:11" x14ac:dyDescent="0.25">
      <c r="C427" s="52"/>
      <c r="D427" s="52"/>
      <c r="F427" s="52"/>
      <c r="K427" s="52"/>
    </row>
    <row r="428" spans="3:11" x14ac:dyDescent="0.25">
      <c r="C428" s="52"/>
      <c r="D428" s="52"/>
      <c r="F428" s="52"/>
      <c r="K428" s="52"/>
    </row>
    <row r="429" spans="3:11" x14ac:dyDescent="0.25">
      <c r="C429" s="52"/>
      <c r="D429" s="52"/>
      <c r="F429" s="52"/>
      <c r="K429" s="52"/>
    </row>
    <row r="430" spans="3:11" x14ac:dyDescent="0.25">
      <c r="C430" s="52"/>
      <c r="D430" s="52"/>
      <c r="F430" s="52"/>
      <c r="K430" s="52"/>
    </row>
    <row r="431" spans="3:11" x14ac:dyDescent="0.25">
      <c r="C431" s="52"/>
      <c r="D431" s="52"/>
      <c r="F431" s="52"/>
      <c r="K431" s="52"/>
    </row>
    <row r="432" spans="3:11" x14ac:dyDescent="0.25">
      <c r="C432" s="52"/>
      <c r="D432" s="52"/>
      <c r="F432" s="52"/>
      <c r="K432" s="52"/>
    </row>
    <row r="433" spans="3:11" x14ac:dyDescent="0.25">
      <c r="C433" s="52"/>
      <c r="D433" s="52"/>
      <c r="F433" s="52"/>
      <c r="K433" s="52"/>
    </row>
    <row r="434" spans="3:11" x14ac:dyDescent="0.25">
      <c r="C434" s="52"/>
      <c r="D434" s="52"/>
      <c r="F434" s="52"/>
      <c r="K434" s="52"/>
    </row>
    <row r="435" spans="3:11" x14ac:dyDescent="0.25">
      <c r="C435" s="52"/>
      <c r="D435" s="52"/>
      <c r="F435" s="52"/>
      <c r="K435" s="52"/>
    </row>
    <row r="436" spans="3:11" x14ac:dyDescent="0.25">
      <c r="C436" s="52"/>
      <c r="D436" s="52"/>
      <c r="F436" s="52"/>
      <c r="K436" s="52"/>
    </row>
    <row r="437" spans="3:11" x14ac:dyDescent="0.25">
      <c r="C437" s="52"/>
      <c r="D437" s="52"/>
      <c r="F437" s="52"/>
      <c r="K437" s="52"/>
    </row>
    <row r="438" spans="3:11" x14ac:dyDescent="0.25">
      <c r="C438" s="52"/>
      <c r="D438" s="52"/>
      <c r="F438" s="52"/>
      <c r="K438" s="52"/>
    </row>
    <row r="439" spans="3:11" x14ac:dyDescent="0.25">
      <c r="C439" s="52"/>
      <c r="D439" s="52"/>
      <c r="F439" s="52"/>
      <c r="K439" s="52"/>
    </row>
    <row r="440" spans="3:11" x14ac:dyDescent="0.25">
      <c r="C440" s="52"/>
      <c r="D440" s="52"/>
      <c r="F440" s="52"/>
      <c r="K440" s="52"/>
    </row>
    <row r="441" spans="3:11" x14ac:dyDescent="0.25">
      <c r="C441" s="52"/>
      <c r="D441" s="52"/>
      <c r="F441" s="52"/>
      <c r="K441" s="52"/>
    </row>
    <row r="442" spans="3:11" x14ac:dyDescent="0.25">
      <c r="C442" s="52"/>
      <c r="D442" s="52"/>
      <c r="F442" s="52"/>
      <c r="K442" s="52"/>
    </row>
    <row r="443" spans="3:11" x14ac:dyDescent="0.25">
      <c r="C443" s="52"/>
      <c r="D443" s="52"/>
      <c r="F443" s="52"/>
      <c r="K443" s="52"/>
    </row>
    <row r="444" spans="3:11" x14ac:dyDescent="0.25">
      <c r="C444" s="52"/>
      <c r="D444" s="52"/>
      <c r="F444" s="52"/>
      <c r="K444" s="52"/>
    </row>
    <row r="445" spans="3:11" x14ac:dyDescent="0.25">
      <c r="C445" s="52"/>
      <c r="D445" s="52"/>
      <c r="F445" s="52"/>
      <c r="K445" s="52"/>
    </row>
    <row r="446" spans="3:11" x14ac:dyDescent="0.25">
      <c r="C446" s="52"/>
      <c r="D446" s="52"/>
      <c r="F446" s="52"/>
      <c r="K446" s="52"/>
    </row>
    <row r="447" spans="3:11" x14ac:dyDescent="0.25">
      <c r="C447" s="52"/>
      <c r="D447" s="52"/>
      <c r="F447" s="52"/>
      <c r="K447" s="52"/>
    </row>
    <row r="448" spans="3:11" x14ac:dyDescent="0.25">
      <c r="C448" s="52"/>
      <c r="D448" s="52"/>
      <c r="F448" s="52"/>
      <c r="K448" s="52"/>
    </row>
    <row r="449" spans="3:11" x14ac:dyDescent="0.25">
      <c r="C449" s="52"/>
      <c r="D449" s="52"/>
      <c r="F449" s="52"/>
      <c r="K449" s="52"/>
    </row>
    <row r="450" spans="3:11" x14ac:dyDescent="0.25">
      <c r="C450" s="52"/>
      <c r="D450" s="52"/>
      <c r="F450" s="52"/>
      <c r="K450" s="52"/>
    </row>
    <row r="451" spans="3:11" x14ac:dyDescent="0.25">
      <c r="C451" s="52"/>
      <c r="D451" s="52"/>
      <c r="F451" s="52"/>
      <c r="K451" s="52"/>
    </row>
    <row r="452" spans="3:11" x14ac:dyDescent="0.25">
      <c r="C452" s="52"/>
      <c r="D452" s="52"/>
      <c r="F452" s="52"/>
      <c r="K452" s="52"/>
    </row>
    <row r="453" spans="3:11" x14ac:dyDescent="0.25">
      <c r="C453" s="52"/>
      <c r="D453" s="52"/>
      <c r="F453" s="52"/>
      <c r="K453" s="52"/>
    </row>
    <row r="454" spans="3:11" x14ac:dyDescent="0.25">
      <c r="C454" s="52"/>
      <c r="D454" s="52"/>
      <c r="F454" s="52"/>
      <c r="K454" s="52"/>
    </row>
    <row r="455" spans="3:11" x14ac:dyDescent="0.25">
      <c r="C455" s="52"/>
      <c r="D455" s="52"/>
      <c r="F455" s="52"/>
      <c r="K455" s="52"/>
    </row>
    <row r="456" spans="3:11" x14ac:dyDescent="0.25">
      <c r="C456" s="52"/>
      <c r="D456" s="52"/>
      <c r="F456" s="52"/>
      <c r="K456" s="52"/>
    </row>
    <row r="457" spans="3:11" x14ac:dyDescent="0.25">
      <c r="C457" s="52"/>
      <c r="D457" s="52"/>
      <c r="F457" s="52"/>
      <c r="K457" s="52"/>
    </row>
    <row r="458" spans="3:11" x14ac:dyDescent="0.25">
      <c r="C458" s="52"/>
      <c r="D458" s="52"/>
      <c r="F458" s="52"/>
      <c r="K458" s="52"/>
    </row>
    <row r="459" spans="3:11" x14ac:dyDescent="0.25">
      <c r="C459" s="52"/>
      <c r="D459" s="52"/>
      <c r="F459" s="52"/>
      <c r="K459" s="52"/>
    </row>
    <row r="460" spans="3:11" x14ac:dyDescent="0.25">
      <c r="C460" s="52"/>
      <c r="D460" s="52"/>
      <c r="F460" s="52"/>
      <c r="K460" s="52"/>
    </row>
    <row r="461" spans="3:11" x14ac:dyDescent="0.25">
      <c r="C461" s="52"/>
      <c r="D461" s="52"/>
      <c r="F461" s="52"/>
      <c r="K461" s="52"/>
    </row>
    <row r="462" spans="3:11" x14ac:dyDescent="0.25">
      <c r="C462" s="52"/>
      <c r="D462" s="52"/>
      <c r="F462" s="52"/>
      <c r="K462" s="52"/>
    </row>
    <row r="463" spans="3:11" x14ac:dyDescent="0.25">
      <c r="C463" s="52"/>
      <c r="D463" s="52"/>
      <c r="F463" s="52"/>
      <c r="K463" s="52"/>
    </row>
    <row r="464" spans="3:11" x14ac:dyDescent="0.25">
      <c r="C464" s="52"/>
      <c r="D464" s="52"/>
      <c r="F464" s="52"/>
      <c r="K464" s="52"/>
    </row>
    <row r="465" spans="3:11" x14ac:dyDescent="0.25">
      <c r="C465" s="52"/>
      <c r="D465" s="52"/>
      <c r="F465" s="52"/>
      <c r="K465" s="52"/>
    </row>
    <row r="466" spans="3:11" x14ac:dyDescent="0.25">
      <c r="C466" s="52"/>
      <c r="D466" s="52"/>
      <c r="F466" s="52"/>
      <c r="K466" s="52"/>
    </row>
    <row r="467" spans="3:11" x14ac:dyDescent="0.25">
      <c r="C467" s="52"/>
      <c r="D467" s="52"/>
      <c r="F467" s="52"/>
      <c r="K467" s="52"/>
    </row>
    <row r="468" spans="3:11" x14ac:dyDescent="0.25">
      <c r="C468" s="52"/>
      <c r="D468" s="52"/>
      <c r="F468" s="52"/>
      <c r="K468" s="52"/>
    </row>
    <row r="469" spans="3:11" x14ac:dyDescent="0.25">
      <c r="C469" s="52"/>
      <c r="D469" s="52"/>
      <c r="F469" s="52"/>
      <c r="K469" s="52"/>
    </row>
    <row r="470" spans="3:11" x14ac:dyDescent="0.25">
      <c r="C470" s="52"/>
      <c r="D470" s="52"/>
      <c r="F470" s="52"/>
      <c r="K470" s="52"/>
    </row>
    <row r="471" spans="3:11" x14ac:dyDescent="0.25">
      <c r="C471" s="52"/>
      <c r="D471" s="52"/>
      <c r="F471" s="52"/>
      <c r="K471" s="52"/>
    </row>
    <row r="472" spans="3:11" x14ac:dyDescent="0.25">
      <c r="C472" s="52"/>
      <c r="D472" s="52"/>
      <c r="F472" s="52"/>
      <c r="K472" s="52"/>
    </row>
    <row r="473" spans="3:11" x14ac:dyDescent="0.25">
      <c r="C473" s="52"/>
      <c r="D473" s="52"/>
      <c r="F473" s="52"/>
      <c r="K473" s="52"/>
    </row>
    <row r="474" spans="3:11" x14ac:dyDescent="0.25">
      <c r="C474" s="52"/>
      <c r="D474" s="52"/>
      <c r="F474" s="52"/>
      <c r="K474" s="52"/>
    </row>
    <row r="475" spans="3:11" x14ac:dyDescent="0.25">
      <c r="C475" s="52"/>
      <c r="D475" s="52"/>
      <c r="F475" s="52"/>
      <c r="K475" s="52"/>
    </row>
    <row r="476" spans="3:11" x14ac:dyDescent="0.25">
      <c r="C476" s="52"/>
      <c r="D476" s="52"/>
      <c r="F476" s="52"/>
      <c r="K476" s="52"/>
    </row>
    <row r="477" spans="3:11" x14ac:dyDescent="0.25">
      <c r="C477" s="52"/>
      <c r="D477" s="52"/>
      <c r="F477" s="52"/>
      <c r="K477" s="52"/>
    </row>
    <row r="478" spans="3:11" x14ac:dyDescent="0.25">
      <c r="C478" s="52"/>
      <c r="D478" s="52"/>
      <c r="F478" s="52"/>
      <c r="K478" s="52"/>
    </row>
    <row r="479" spans="3:11" x14ac:dyDescent="0.25">
      <c r="C479" s="52"/>
      <c r="D479" s="52"/>
      <c r="F479" s="52"/>
      <c r="K479" s="52"/>
    </row>
    <row r="480" spans="3:11" x14ac:dyDescent="0.25">
      <c r="C480" s="52"/>
      <c r="D480" s="52"/>
      <c r="F480" s="52"/>
      <c r="K480" s="52"/>
    </row>
    <row r="481" spans="3:11" x14ac:dyDescent="0.25">
      <c r="C481" s="52"/>
      <c r="D481" s="52"/>
      <c r="F481" s="52"/>
      <c r="K481" s="52"/>
    </row>
    <row r="482" spans="3:11" x14ac:dyDescent="0.25">
      <c r="C482" s="52"/>
      <c r="D482" s="52"/>
      <c r="F482" s="52"/>
      <c r="K482" s="52"/>
    </row>
    <row r="483" spans="3:11" x14ac:dyDescent="0.25">
      <c r="C483" s="52"/>
      <c r="D483" s="52"/>
      <c r="F483" s="52"/>
      <c r="K483" s="52"/>
    </row>
    <row r="484" spans="3:11" x14ac:dyDescent="0.25">
      <c r="C484" s="52"/>
      <c r="D484" s="52"/>
      <c r="F484" s="52"/>
      <c r="K484" s="52"/>
    </row>
    <row r="485" spans="3:11" x14ac:dyDescent="0.25">
      <c r="C485" s="52"/>
      <c r="D485" s="52"/>
      <c r="F485" s="52"/>
      <c r="K485" s="52"/>
    </row>
    <row r="486" spans="3:11" x14ac:dyDescent="0.25">
      <c r="C486" s="52"/>
      <c r="D486" s="52"/>
      <c r="F486" s="52"/>
      <c r="K486" s="52"/>
    </row>
    <row r="487" spans="3:11" x14ac:dyDescent="0.25">
      <c r="C487" s="52"/>
      <c r="D487" s="52"/>
      <c r="F487" s="52"/>
      <c r="K487" s="52"/>
    </row>
    <row r="488" spans="3:11" x14ac:dyDescent="0.25">
      <c r="C488" s="52"/>
      <c r="D488" s="52"/>
      <c r="F488" s="52"/>
      <c r="K488" s="52"/>
    </row>
    <row r="489" spans="3:11" x14ac:dyDescent="0.25">
      <c r="C489" s="52"/>
      <c r="D489" s="52"/>
      <c r="F489" s="52"/>
      <c r="K489" s="52"/>
    </row>
    <row r="490" spans="3:11" x14ac:dyDescent="0.25">
      <c r="C490" s="52"/>
      <c r="D490" s="52"/>
      <c r="F490" s="52"/>
      <c r="K490" s="52"/>
    </row>
    <row r="491" spans="3:11" x14ac:dyDescent="0.25">
      <c r="C491" s="52"/>
      <c r="D491" s="52"/>
      <c r="F491" s="52"/>
      <c r="K491" s="52"/>
    </row>
    <row r="492" spans="3:11" x14ac:dyDescent="0.25">
      <c r="C492" s="52"/>
      <c r="D492" s="52"/>
      <c r="F492" s="52"/>
      <c r="K492" s="52"/>
    </row>
    <row r="493" spans="3:11" x14ac:dyDescent="0.25">
      <c r="C493" s="52"/>
      <c r="D493" s="52"/>
      <c r="F493" s="52"/>
      <c r="K493" s="52"/>
    </row>
    <row r="494" spans="3:11" x14ac:dyDescent="0.25">
      <c r="C494" s="52"/>
      <c r="D494" s="52"/>
      <c r="F494" s="52"/>
      <c r="K494" s="52"/>
    </row>
    <row r="495" spans="3:11" x14ac:dyDescent="0.25">
      <c r="C495" s="52"/>
      <c r="D495" s="52"/>
      <c r="F495" s="52"/>
      <c r="K495" s="52"/>
    </row>
    <row r="496" spans="3:11" x14ac:dyDescent="0.25">
      <c r="C496" s="52"/>
      <c r="D496" s="52"/>
      <c r="F496" s="52"/>
      <c r="K496" s="52"/>
    </row>
    <row r="497" spans="3:11" x14ac:dyDescent="0.25">
      <c r="C497" s="52"/>
      <c r="D497" s="52"/>
      <c r="F497" s="52"/>
      <c r="K497" s="52"/>
    </row>
    <row r="498" spans="3:11" x14ac:dyDescent="0.25">
      <c r="C498" s="52"/>
      <c r="D498" s="52"/>
      <c r="F498" s="52"/>
      <c r="K498" s="52"/>
    </row>
    <row r="499" spans="3:11" x14ac:dyDescent="0.25">
      <c r="C499" s="52"/>
      <c r="D499" s="52"/>
      <c r="F499" s="52"/>
      <c r="K499" s="52"/>
    </row>
    <row r="500" spans="3:11" x14ac:dyDescent="0.25">
      <c r="C500" s="52"/>
      <c r="D500" s="52"/>
      <c r="F500" s="52"/>
      <c r="K500" s="52"/>
    </row>
    <row r="501" spans="3:11" x14ac:dyDescent="0.25">
      <c r="C501" s="52"/>
      <c r="D501" s="52"/>
      <c r="F501" s="52"/>
      <c r="K501" s="52"/>
    </row>
    <row r="502" spans="3:11" x14ac:dyDescent="0.25">
      <c r="C502" s="52"/>
      <c r="D502" s="52"/>
      <c r="F502" s="52"/>
      <c r="K502" s="52"/>
    </row>
    <row r="503" spans="3:11" x14ac:dyDescent="0.25">
      <c r="C503" s="52"/>
      <c r="D503" s="52"/>
      <c r="F503" s="52"/>
      <c r="K503" s="52"/>
    </row>
    <row r="504" spans="3:11" x14ac:dyDescent="0.25">
      <c r="C504" s="52"/>
      <c r="D504" s="52"/>
      <c r="F504" s="52"/>
      <c r="K504" s="52"/>
    </row>
    <row r="505" spans="3:11" x14ac:dyDescent="0.25">
      <c r="C505" s="52"/>
      <c r="D505" s="52"/>
      <c r="F505" s="52"/>
      <c r="K505" s="52"/>
    </row>
    <row r="506" spans="3:11" x14ac:dyDescent="0.25">
      <c r="C506" s="52"/>
      <c r="D506" s="52"/>
      <c r="F506" s="52"/>
      <c r="K506" s="52"/>
    </row>
    <row r="507" spans="3:11" x14ac:dyDescent="0.25">
      <c r="C507" s="52"/>
      <c r="D507" s="52"/>
      <c r="F507" s="52"/>
      <c r="K507" s="52"/>
    </row>
    <row r="508" spans="3:11" x14ac:dyDescent="0.25">
      <c r="C508" s="52"/>
      <c r="D508" s="52"/>
      <c r="F508" s="52"/>
      <c r="K508" s="52"/>
    </row>
    <row r="509" spans="3:11" x14ac:dyDescent="0.25">
      <c r="C509" s="52"/>
      <c r="D509" s="52"/>
      <c r="F509" s="52"/>
      <c r="K509" s="52"/>
    </row>
    <row r="510" spans="3:11" x14ac:dyDescent="0.25">
      <c r="C510" s="52"/>
      <c r="D510" s="52"/>
      <c r="F510" s="52"/>
      <c r="K510" s="52"/>
    </row>
    <row r="511" spans="3:11" x14ac:dyDescent="0.25">
      <c r="C511" s="52"/>
      <c r="D511" s="52"/>
      <c r="F511" s="52"/>
      <c r="K511" s="52"/>
    </row>
    <row r="512" spans="3:11" x14ac:dyDescent="0.25">
      <c r="C512" s="52"/>
      <c r="D512" s="52"/>
      <c r="F512" s="52"/>
      <c r="K512" s="52"/>
    </row>
    <row r="513" spans="3:11" x14ac:dyDescent="0.25">
      <c r="C513" s="52"/>
      <c r="D513" s="52"/>
      <c r="F513" s="52"/>
      <c r="K513" s="52"/>
    </row>
    <row r="514" spans="3:11" x14ac:dyDescent="0.25">
      <c r="C514" s="52"/>
      <c r="D514" s="52"/>
      <c r="F514" s="52"/>
      <c r="K514" s="52"/>
    </row>
    <row r="515" spans="3:11" x14ac:dyDescent="0.25">
      <c r="C515" s="52"/>
      <c r="D515" s="52"/>
      <c r="F515" s="52"/>
      <c r="K515" s="52"/>
    </row>
    <row r="516" spans="3:11" x14ac:dyDescent="0.25">
      <c r="C516" s="52"/>
      <c r="D516" s="52"/>
      <c r="F516" s="52"/>
      <c r="K516" s="52"/>
    </row>
    <row r="517" spans="3:11" x14ac:dyDescent="0.25">
      <c r="C517" s="52"/>
      <c r="D517" s="52"/>
      <c r="F517" s="52"/>
      <c r="K517" s="52"/>
    </row>
    <row r="518" spans="3:11" x14ac:dyDescent="0.25">
      <c r="C518" s="52"/>
      <c r="D518" s="52"/>
      <c r="F518" s="52"/>
      <c r="K518" s="52"/>
    </row>
    <row r="519" spans="3:11" x14ac:dyDescent="0.25">
      <c r="C519" s="52"/>
      <c r="D519" s="52"/>
      <c r="F519" s="52"/>
      <c r="K519" s="52"/>
    </row>
    <row r="520" spans="3:11" x14ac:dyDescent="0.25">
      <c r="C520" s="52"/>
      <c r="D520" s="52"/>
      <c r="F520" s="52"/>
      <c r="K520" s="52"/>
    </row>
    <row r="521" spans="3:11" x14ac:dyDescent="0.25">
      <c r="C521" s="52"/>
      <c r="D521" s="52"/>
      <c r="F521" s="52"/>
      <c r="K521" s="52"/>
    </row>
    <row r="522" spans="3:11" x14ac:dyDescent="0.25">
      <c r="C522" s="52"/>
      <c r="D522" s="52"/>
      <c r="F522" s="52"/>
      <c r="K522" s="52"/>
    </row>
    <row r="523" spans="3:11" x14ac:dyDescent="0.25">
      <c r="C523" s="52"/>
      <c r="D523" s="52"/>
      <c r="F523" s="52"/>
      <c r="K523" s="52"/>
    </row>
    <row r="524" spans="3:11" x14ac:dyDescent="0.25">
      <c r="C524" s="52"/>
      <c r="D524" s="52"/>
      <c r="F524" s="52"/>
      <c r="K524" s="52"/>
    </row>
    <row r="525" spans="3:11" x14ac:dyDescent="0.25">
      <c r="C525" s="52"/>
      <c r="D525" s="52"/>
      <c r="F525" s="52"/>
      <c r="K525" s="52"/>
    </row>
    <row r="526" spans="3:11" x14ac:dyDescent="0.25">
      <c r="C526" s="52"/>
      <c r="D526" s="52"/>
      <c r="F526" s="52"/>
      <c r="K526" s="52"/>
    </row>
    <row r="527" spans="3:11" x14ac:dyDescent="0.25">
      <c r="C527" s="52"/>
      <c r="D527" s="52"/>
      <c r="F527" s="52"/>
      <c r="K527" s="52"/>
    </row>
    <row r="528" spans="3:11" x14ac:dyDescent="0.25">
      <c r="C528" s="52"/>
      <c r="D528" s="52"/>
      <c r="F528" s="52"/>
      <c r="K528" s="52"/>
    </row>
    <row r="529" spans="3:11" x14ac:dyDescent="0.25">
      <c r="C529" s="52"/>
      <c r="D529" s="52"/>
      <c r="F529" s="52"/>
      <c r="K529" s="52"/>
    </row>
    <row r="530" spans="3:11" x14ac:dyDescent="0.25">
      <c r="C530" s="52"/>
      <c r="D530" s="52"/>
      <c r="F530" s="52"/>
      <c r="K530" s="52"/>
    </row>
    <row r="531" spans="3:11" x14ac:dyDescent="0.25">
      <c r="C531" s="52"/>
      <c r="D531" s="52"/>
      <c r="F531" s="52"/>
      <c r="K531" s="52"/>
    </row>
    <row r="532" spans="3:11" x14ac:dyDescent="0.25">
      <c r="C532" s="52"/>
      <c r="D532" s="52"/>
      <c r="F532" s="52"/>
      <c r="K532" s="52"/>
    </row>
    <row r="533" spans="3:11" x14ac:dyDescent="0.25">
      <c r="C533" s="52"/>
      <c r="D533" s="52"/>
      <c r="F533" s="52"/>
      <c r="K533" s="52"/>
    </row>
    <row r="534" spans="3:11" x14ac:dyDescent="0.25">
      <c r="C534" s="52"/>
      <c r="D534" s="52"/>
      <c r="F534" s="52"/>
      <c r="K534" s="52"/>
    </row>
    <row r="535" spans="3:11" x14ac:dyDescent="0.25">
      <c r="C535" s="52"/>
      <c r="D535" s="52"/>
      <c r="F535" s="52"/>
      <c r="K535" s="52"/>
    </row>
    <row r="536" spans="3:11" x14ac:dyDescent="0.25">
      <c r="C536" s="52"/>
      <c r="D536" s="52"/>
      <c r="F536" s="52"/>
      <c r="K536" s="52"/>
    </row>
    <row r="537" spans="3:11" x14ac:dyDescent="0.25">
      <c r="C537" s="52"/>
      <c r="D537" s="52"/>
      <c r="F537" s="52"/>
      <c r="K537" s="52"/>
    </row>
    <row r="538" spans="3:11" x14ac:dyDescent="0.25">
      <c r="C538" s="52"/>
      <c r="D538" s="52"/>
      <c r="F538" s="52"/>
      <c r="K538" s="52"/>
    </row>
    <row r="539" spans="3:11" x14ac:dyDescent="0.25">
      <c r="C539" s="52"/>
      <c r="D539" s="52"/>
      <c r="F539" s="52"/>
      <c r="K539" s="52"/>
    </row>
    <row r="540" spans="3:11" x14ac:dyDescent="0.25">
      <c r="C540" s="52"/>
      <c r="D540" s="52"/>
      <c r="F540" s="52"/>
      <c r="K540" s="52"/>
    </row>
    <row r="541" spans="3:11" x14ac:dyDescent="0.25">
      <c r="C541" s="52"/>
      <c r="D541" s="52"/>
      <c r="F541" s="52"/>
      <c r="K541" s="52"/>
    </row>
    <row r="542" spans="3:11" x14ac:dyDescent="0.25">
      <c r="C542" s="52"/>
      <c r="D542" s="52"/>
      <c r="F542" s="52"/>
      <c r="K542" s="52"/>
    </row>
    <row r="543" spans="3:11" x14ac:dyDescent="0.25">
      <c r="C543" s="52"/>
      <c r="D543" s="52"/>
      <c r="F543" s="52"/>
      <c r="K543" s="52"/>
    </row>
    <row r="544" spans="3:11" x14ac:dyDescent="0.25">
      <c r="C544" s="52"/>
      <c r="D544" s="52"/>
      <c r="F544" s="52"/>
      <c r="K544" s="52"/>
    </row>
    <row r="545" spans="3:11" x14ac:dyDescent="0.25">
      <c r="C545" s="52"/>
      <c r="D545" s="52"/>
      <c r="F545" s="52"/>
      <c r="K545" s="52"/>
    </row>
    <row r="546" spans="3:11" x14ac:dyDescent="0.25">
      <c r="C546" s="52"/>
      <c r="D546" s="52"/>
      <c r="F546" s="52"/>
      <c r="K546" s="52"/>
    </row>
    <row r="547" spans="3:11" x14ac:dyDescent="0.25">
      <c r="C547" s="52"/>
      <c r="D547" s="52"/>
      <c r="F547" s="52"/>
      <c r="K547" s="52"/>
    </row>
    <row r="548" spans="3:11" x14ac:dyDescent="0.25">
      <c r="C548" s="52"/>
      <c r="D548" s="52"/>
      <c r="F548" s="52"/>
      <c r="K548" s="52"/>
    </row>
    <row r="549" spans="3:11" x14ac:dyDescent="0.25">
      <c r="C549" s="52"/>
      <c r="D549" s="52"/>
      <c r="F549" s="52"/>
      <c r="K549" s="52"/>
    </row>
    <row r="550" spans="3:11" x14ac:dyDescent="0.25">
      <c r="C550" s="52"/>
      <c r="D550" s="52"/>
      <c r="F550" s="52"/>
      <c r="K550" s="52"/>
    </row>
    <row r="551" spans="3:11" x14ac:dyDescent="0.25">
      <c r="C551" s="52"/>
      <c r="D551" s="52"/>
      <c r="F551" s="52"/>
      <c r="K551" s="52"/>
    </row>
    <row r="552" spans="3:11" x14ac:dyDescent="0.25">
      <c r="C552" s="52"/>
      <c r="D552" s="52"/>
      <c r="F552" s="52"/>
      <c r="K552" s="52"/>
    </row>
    <row r="553" spans="3:11" x14ac:dyDescent="0.25">
      <c r="C553" s="52"/>
      <c r="D553" s="52"/>
      <c r="F553" s="52"/>
      <c r="K553" s="52"/>
    </row>
    <row r="554" spans="3:11" x14ac:dyDescent="0.25">
      <c r="C554" s="52"/>
      <c r="D554" s="52"/>
      <c r="F554" s="52"/>
      <c r="K554" s="52"/>
    </row>
    <row r="555" spans="3:11" x14ac:dyDescent="0.25">
      <c r="C555" s="52"/>
      <c r="D555" s="52"/>
      <c r="F555" s="52"/>
      <c r="K555" s="52"/>
    </row>
    <row r="556" spans="3:11" x14ac:dyDescent="0.25">
      <c r="C556" s="52"/>
      <c r="D556" s="52"/>
      <c r="F556" s="52"/>
      <c r="K556" s="52"/>
    </row>
    <row r="557" spans="3:11" x14ac:dyDescent="0.25">
      <c r="C557" s="52"/>
      <c r="D557" s="52"/>
      <c r="F557" s="52"/>
      <c r="K557" s="52"/>
    </row>
    <row r="558" spans="3:11" x14ac:dyDescent="0.25">
      <c r="C558" s="52"/>
      <c r="D558" s="52"/>
      <c r="F558" s="52"/>
      <c r="K558" s="52"/>
    </row>
    <row r="559" spans="3:11" x14ac:dyDescent="0.25">
      <c r="C559" s="52"/>
      <c r="D559" s="52"/>
      <c r="F559" s="52"/>
      <c r="K559" s="52"/>
    </row>
    <row r="560" spans="3:11" x14ac:dyDescent="0.25">
      <c r="C560" s="52"/>
      <c r="D560" s="52"/>
      <c r="F560" s="52"/>
      <c r="K560" s="52"/>
    </row>
    <row r="561" spans="3:11" x14ac:dyDescent="0.25">
      <c r="C561" s="52"/>
      <c r="D561" s="52"/>
      <c r="F561" s="52"/>
      <c r="K561" s="52"/>
    </row>
    <row r="562" spans="3:11" x14ac:dyDescent="0.25">
      <c r="C562" s="52"/>
      <c r="D562" s="52"/>
      <c r="F562" s="52"/>
      <c r="K562" s="52"/>
    </row>
    <row r="563" spans="3:11" x14ac:dyDescent="0.25">
      <c r="C563" s="52"/>
      <c r="D563" s="52"/>
      <c r="F563" s="52"/>
      <c r="K563" s="52"/>
    </row>
    <row r="564" spans="3:11" x14ac:dyDescent="0.25">
      <c r="C564" s="52"/>
      <c r="D564" s="52"/>
      <c r="F564" s="52"/>
      <c r="K564" s="52"/>
    </row>
    <row r="565" spans="3:11" x14ac:dyDescent="0.25">
      <c r="C565" s="52"/>
      <c r="D565" s="52"/>
      <c r="F565" s="52"/>
      <c r="K565" s="52"/>
    </row>
    <row r="566" spans="3:11" x14ac:dyDescent="0.25">
      <c r="C566" s="52"/>
      <c r="D566" s="52"/>
      <c r="F566" s="52"/>
      <c r="K566" s="52"/>
    </row>
    <row r="567" spans="3:11" x14ac:dyDescent="0.25">
      <c r="C567" s="52"/>
      <c r="D567" s="52"/>
      <c r="F567" s="52"/>
      <c r="K567" s="52"/>
    </row>
    <row r="568" spans="3:11" x14ac:dyDescent="0.25">
      <c r="C568" s="52"/>
      <c r="D568" s="52"/>
      <c r="F568" s="52"/>
      <c r="K568" s="52"/>
    </row>
    <row r="569" spans="3:11" x14ac:dyDescent="0.25">
      <c r="C569" s="52"/>
      <c r="D569" s="52"/>
      <c r="F569" s="52"/>
      <c r="K569" s="52"/>
    </row>
    <row r="570" spans="3:11" x14ac:dyDescent="0.25">
      <c r="C570" s="52"/>
      <c r="D570" s="52"/>
      <c r="F570" s="52"/>
      <c r="K570" s="52"/>
    </row>
    <row r="571" spans="3:11" x14ac:dyDescent="0.25">
      <c r="C571" s="52"/>
      <c r="D571" s="52"/>
      <c r="F571" s="52"/>
      <c r="K571" s="52"/>
    </row>
    <row r="572" spans="3:11" x14ac:dyDescent="0.25">
      <c r="C572" s="52"/>
      <c r="D572" s="52"/>
      <c r="F572" s="52"/>
      <c r="K572" s="52"/>
    </row>
    <row r="573" spans="3:11" x14ac:dyDescent="0.25">
      <c r="C573" s="52"/>
      <c r="D573" s="52"/>
      <c r="F573" s="52"/>
      <c r="K573" s="52"/>
    </row>
    <row r="574" spans="3:11" x14ac:dyDescent="0.25">
      <c r="C574" s="52"/>
      <c r="D574" s="52"/>
      <c r="F574" s="52"/>
      <c r="K574" s="52"/>
    </row>
    <row r="575" spans="3:11" x14ac:dyDescent="0.25">
      <c r="C575" s="52"/>
      <c r="D575" s="52"/>
      <c r="F575" s="52"/>
      <c r="K575" s="52"/>
    </row>
    <row r="576" spans="3:11" x14ac:dyDescent="0.25">
      <c r="C576" s="52"/>
      <c r="D576" s="52"/>
      <c r="F576" s="52"/>
      <c r="K576" s="52"/>
    </row>
    <row r="577" spans="3:11" x14ac:dyDescent="0.25">
      <c r="C577" s="52"/>
      <c r="D577" s="52"/>
      <c r="F577" s="52"/>
      <c r="K577" s="52"/>
    </row>
    <row r="578" spans="3:11" x14ac:dyDescent="0.25">
      <c r="C578" s="52"/>
      <c r="D578" s="52"/>
      <c r="F578" s="52"/>
      <c r="K578" s="52"/>
    </row>
    <row r="579" spans="3:11" x14ac:dyDescent="0.25">
      <c r="C579" s="52"/>
      <c r="D579" s="52"/>
      <c r="F579" s="52"/>
      <c r="K579" s="52"/>
    </row>
    <row r="580" spans="3:11" x14ac:dyDescent="0.25">
      <c r="C580" s="52"/>
      <c r="D580" s="52"/>
      <c r="F580" s="52"/>
      <c r="K580" s="52"/>
    </row>
    <row r="581" spans="3:11" x14ac:dyDescent="0.25">
      <c r="C581" s="52"/>
      <c r="D581" s="52"/>
      <c r="F581" s="52"/>
      <c r="K581" s="52"/>
    </row>
    <row r="582" spans="3:11" x14ac:dyDescent="0.25">
      <c r="C582" s="52"/>
      <c r="D582" s="52"/>
      <c r="F582" s="52"/>
      <c r="K582" s="52"/>
    </row>
    <row r="583" spans="3:11" x14ac:dyDescent="0.25">
      <c r="C583" s="52"/>
      <c r="D583" s="52"/>
      <c r="F583" s="52"/>
      <c r="K583" s="52"/>
    </row>
    <row r="584" spans="3:11" x14ac:dyDescent="0.25">
      <c r="C584" s="52"/>
      <c r="D584" s="52"/>
      <c r="F584" s="52"/>
      <c r="K584" s="52"/>
    </row>
    <row r="585" spans="3:11" x14ac:dyDescent="0.25">
      <c r="C585" s="52"/>
      <c r="D585" s="52"/>
      <c r="F585" s="52"/>
      <c r="K585" s="52"/>
    </row>
    <row r="586" spans="3:11" x14ac:dyDescent="0.25">
      <c r="C586" s="52"/>
      <c r="D586" s="52"/>
      <c r="F586" s="52"/>
      <c r="K586" s="52"/>
    </row>
    <row r="587" spans="3:11" x14ac:dyDescent="0.25">
      <c r="C587" s="52"/>
      <c r="D587" s="52"/>
      <c r="F587" s="52"/>
      <c r="K587" s="52"/>
    </row>
    <row r="588" spans="3:11" x14ac:dyDescent="0.25">
      <c r="C588" s="52"/>
      <c r="D588" s="52"/>
      <c r="F588" s="52"/>
      <c r="K588" s="52"/>
    </row>
    <row r="589" spans="3:11" x14ac:dyDescent="0.25">
      <c r="C589" s="52"/>
      <c r="D589" s="52"/>
      <c r="F589" s="52"/>
      <c r="K589" s="52"/>
    </row>
    <row r="590" spans="3:11" x14ac:dyDescent="0.25">
      <c r="C590" s="52"/>
      <c r="D590" s="52"/>
      <c r="F590" s="52"/>
      <c r="K590" s="52"/>
    </row>
    <row r="591" spans="3:11" x14ac:dyDescent="0.25">
      <c r="C591" s="52"/>
      <c r="D591" s="52"/>
      <c r="F591" s="52"/>
      <c r="K591" s="52"/>
    </row>
    <row r="592" spans="3:11" x14ac:dyDescent="0.25">
      <c r="C592" s="52"/>
      <c r="D592" s="52"/>
      <c r="F592" s="52"/>
      <c r="K592" s="52"/>
    </row>
    <row r="593" spans="3:11" x14ac:dyDescent="0.25">
      <c r="C593" s="52"/>
      <c r="D593" s="52"/>
      <c r="F593" s="52"/>
      <c r="K593" s="52"/>
    </row>
    <row r="594" spans="3:11" x14ac:dyDescent="0.25">
      <c r="C594" s="52"/>
      <c r="D594" s="52"/>
      <c r="F594" s="52"/>
      <c r="K594" s="52"/>
    </row>
    <row r="595" spans="3:11" x14ac:dyDescent="0.25">
      <c r="C595" s="52"/>
      <c r="D595" s="52"/>
      <c r="F595" s="52"/>
      <c r="K595" s="52"/>
    </row>
    <row r="596" spans="3:11" x14ac:dyDescent="0.25">
      <c r="C596" s="52"/>
      <c r="D596" s="52"/>
      <c r="F596" s="52"/>
      <c r="K596" s="52"/>
    </row>
    <row r="597" spans="3:11" x14ac:dyDescent="0.25">
      <c r="C597" s="52"/>
      <c r="D597" s="52"/>
      <c r="F597" s="52"/>
      <c r="K597" s="52"/>
    </row>
    <row r="598" spans="3:11" x14ac:dyDescent="0.25">
      <c r="C598" s="52"/>
      <c r="D598" s="52"/>
      <c r="F598" s="52"/>
      <c r="K598" s="52"/>
    </row>
    <row r="599" spans="3:11" x14ac:dyDescent="0.25">
      <c r="C599" s="52"/>
      <c r="D599" s="52"/>
      <c r="F599" s="52"/>
      <c r="K599" s="52"/>
    </row>
    <row r="600" spans="3:11" x14ac:dyDescent="0.25">
      <c r="C600" s="52"/>
      <c r="D600" s="52"/>
      <c r="F600" s="52"/>
      <c r="K600" s="52"/>
    </row>
    <row r="601" spans="3:11" x14ac:dyDescent="0.25">
      <c r="C601" s="52"/>
      <c r="D601" s="52"/>
      <c r="F601" s="52"/>
      <c r="K601" s="52"/>
    </row>
    <row r="602" spans="3:11" x14ac:dyDescent="0.25">
      <c r="C602" s="52"/>
      <c r="D602" s="52"/>
      <c r="F602" s="52"/>
      <c r="K602" s="52"/>
    </row>
    <row r="603" spans="3:11" x14ac:dyDescent="0.25">
      <c r="C603" s="52"/>
      <c r="D603" s="52"/>
      <c r="F603" s="52"/>
      <c r="K603" s="52"/>
    </row>
    <row r="604" spans="3:11" x14ac:dyDescent="0.25">
      <c r="C604" s="52"/>
      <c r="D604" s="52"/>
      <c r="F604" s="52"/>
      <c r="K604" s="52"/>
    </row>
    <row r="605" spans="3:11" x14ac:dyDescent="0.25">
      <c r="C605" s="52"/>
      <c r="D605" s="52"/>
      <c r="F605" s="52"/>
      <c r="K605" s="52"/>
    </row>
    <row r="606" spans="3:11" x14ac:dyDescent="0.25">
      <c r="C606" s="52"/>
      <c r="D606" s="52"/>
      <c r="F606" s="52"/>
      <c r="K606" s="52"/>
    </row>
    <row r="607" spans="3:11" x14ac:dyDescent="0.25">
      <c r="C607" s="52"/>
      <c r="D607" s="52"/>
      <c r="F607" s="52"/>
      <c r="K607" s="52"/>
    </row>
    <row r="608" spans="3:11" x14ac:dyDescent="0.25">
      <c r="C608" s="52"/>
      <c r="D608" s="52"/>
      <c r="F608" s="52"/>
      <c r="K608" s="52"/>
    </row>
    <row r="609" spans="3:11" x14ac:dyDescent="0.25">
      <c r="C609" s="52"/>
      <c r="D609" s="52"/>
      <c r="F609" s="52"/>
      <c r="K609" s="52"/>
    </row>
    <row r="610" spans="3:11" x14ac:dyDescent="0.25">
      <c r="C610" s="52"/>
      <c r="D610" s="52"/>
      <c r="F610" s="52"/>
      <c r="K610" s="52"/>
    </row>
    <row r="611" spans="3:11" x14ac:dyDescent="0.25">
      <c r="C611" s="52"/>
      <c r="D611" s="52"/>
      <c r="F611" s="52"/>
      <c r="K611" s="52"/>
    </row>
    <row r="612" spans="3:11" x14ac:dyDescent="0.25">
      <c r="C612" s="52"/>
      <c r="D612" s="52"/>
      <c r="F612" s="52"/>
      <c r="K612" s="52"/>
    </row>
    <row r="613" spans="3:11" x14ac:dyDescent="0.25">
      <c r="C613" s="52"/>
      <c r="D613" s="52"/>
      <c r="F613" s="52"/>
      <c r="K613" s="52"/>
    </row>
    <row r="614" spans="3:11" x14ac:dyDescent="0.25">
      <c r="C614" s="52"/>
      <c r="D614" s="52"/>
      <c r="F614" s="52"/>
      <c r="K614" s="52"/>
    </row>
    <row r="615" spans="3:11" x14ac:dyDescent="0.25">
      <c r="C615" s="52"/>
      <c r="D615" s="52"/>
      <c r="F615" s="52"/>
      <c r="K615" s="52"/>
    </row>
    <row r="616" spans="3:11" x14ac:dyDescent="0.25">
      <c r="C616" s="52"/>
      <c r="D616" s="52"/>
      <c r="F616" s="52"/>
      <c r="K616" s="52"/>
    </row>
    <row r="617" spans="3:11" x14ac:dyDescent="0.25">
      <c r="C617" s="52"/>
      <c r="D617" s="52"/>
      <c r="F617" s="52"/>
      <c r="K617" s="52"/>
    </row>
    <row r="618" spans="3:11" x14ac:dyDescent="0.25">
      <c r="C618" s="52"/>
      <c r="D618" s="52"/>
      <c r="F618" s="52"/>
      <c r="K618" s="52"/>
    </row>
    <row r="619" spans="3:11" x14ac:dyDescent="0.25">
      <c r="C619" s="52"/>
      <c r="D619" s="52"/>
      <c r="F619" s="52"/>
      <c r="K619" s="52"/>
    </row>
    <row r="620" spans="3:11" x14ac:dyDescent="0.25">
      <c r="C620" s="52"/>
      <c r="D620" s="52"/>
      <c r="F620" s="52"/>
      <c r="K620" s="52"/>
    </row>
    <row r="621" spans="3:11" x14ac:dyDescent="0.25">
      <c r="C621" s="52"/>
      <c r="D621" s="52"/>
      <c r="F621" s="52"/>
      <c r="K621" s="52"/>
    </row>
    <row r="622" spans="3:11" x14ac:dyDescent="0.25">
      <c r="C622" s="52"/>
      <c r="D622" s="52"/>
      <c r="F622" s="52"/>
      <c r="K622" s="52"/>
    </row>
    <row r="623" spans="3:11" x14ac:dyDescent="0.25">
      <c r="C623" s="52"/>
      <c r="D623" s="52"/>
      <c r="F623" s="52"/>
      <c r="K623" s="52"/>
    </row>
    <row r="624" spans="3:11" x14ac:dyDescent="0.25">
      <c r="C624" s="52"/>
      <c r="D624" s="52"/>
      <c r="F624" s="52"/>
      <c r="K624" s="52"/>
    </row>
    <row r="625" spans="3:11" x14ac:dyDescent="0.25">
      <c r="C625" s="52"/>
      <c r="D625" s="52"/>
      <c r="F625" s="52"/>
      <c r="K625" s="52"/>
    </row>
    <row r="626" spans="3:11" x14ac:dyDescent="0.25">
      <c r="C626" s="52"/>
      <c r="D626" s="52"/>
      <c r="F626" s="52"/>
      <c r="K626" s="52"/>
    </row>
    <row r="627" spans="3:11" x14ac:dyDescent="0.25">
      <c r="C627" s="52"/>
      <c r="D627" s="52"/>
      <c r="F627" s="52"/>
      <c r="K627" s="52"/>
    </row>
    <row r="628" spans="3:11" x14ac:dyDescent="0.25">
      <c r="C628" s="52"/>
      <c r="D628" s="52"/>
      <c r="F628" s="52"/>
      <c r="K628" s="52"/>
    </row>
    <row r="629" spans="3:11" x14ac:dyDescent="0.25">
      <c r="C629" s="52"/>
      <c r="D629" s="52"/>
      <c r="F629" s="52"/>
      <c r="K629" s="52"/>
    </row>
    <row r="630" spans="3:11" x14ac:dyDescent="0.25">
      <c r="C630" s="52"/>
      <c r="D630" s="52"/>
      <c r="F630" s="52"/>
      <c r="K630" s="52"/>
    </row>
    <row r="631" spans="3:11" x14ac:dyDescent="0.25">
      <c r="C631" s="52"/>
      <c r="D631" s="52"/>
      <c r="F631" s="52"/>
      <c r="K631" s="52"/>
    </row>
    <row r="632" spans="3:11" x14ac:dyDescent="0.25">
      <c r="C632" s="52"/>
      <c r="D632" s="52"/>
      <c r="F632" s="52"/>
      <c r="K632" s="52"/>
    </row>
    <row r="633" spans="3:11" x14ac:dyDescent="0.25">
      <c r="C633" s="52"/>
      <c r="D633" s="52"/>
      <c r="F633" s="52"/>
      <c r="K633" s="52"/>
    </row>
    <row r="634" spans="3:11" x14ac:dyDescent="0.25">
      <c r="C634" s="52"/>
      <c r="D634" s="52"/>
      <c r="F634" s="52"/>
      <c r="K634" s="52"/>
    </row>
    <row r="635" spans="3:11" x14ac:dyDescent="0.25">
      <c r="C635" s="52"/>
      <c r="D635" s="52"/>
      <c r="F635" s="52"/>
      <c r="K635" s="52"/>
    </row>
    <row r="636" spans="3:11" x14ac:dyDescent="0.25">
      <c r="C636" s="52"/>
      <c r="D636" s="52"/>
      <c r="F636" s="52"/>
      <c r="K636" s="52"/>
    </row>
    <row r="637" spans="3:11" x14ac:dyDescent="0.25">
      <c r="C637" s="52"/>
      <c r="D637" s="52"/>
      <c r="F637" s="52"/>
      <c r="K637" s="52"/>
    </row>
    <row r="638" spans="3:11" x14ac:dyDescent="0.25">
      <c r="C638" s="52"/>
      <c r="D638" s="52"/>
      <c r="F638" s="52"/>
      <c r="K638" s="52"/>
    </row>
    <row r="639" spans="3:11" x14ac:dyDescent="0.25">
      <c r="C639" s="52"/>
      <c r="D639" s="52"/>
      <c r="F639" s="52"/>
      <c r="K639" s="52"/>
    </row>
    <row r="640" spans="3:11" x14ac:dyDescent="0.25">
      <c r="C640" s="52"/>
      <c r="D640" s="52"/>
      <c r="F640" s="52"/>
      <c r="K640" s="52"/>
    </row>
    <row r="641" spans="3:11" x14ac:dyDescent="0.25">
      <c r="C641" s="52"/>
      <c r="D641" s="52"/>
      <c r="F641" s="52"/>
      <c r="K641" s="52"/>
    </row>
    <row r="642" spans="3:11" x14ac:dyDescent="0.25">
      <c r="C642" s="52"/>
      <c r="D642" s="52"/>
      <c r="F642" s="52"/>
      <c r="K642" s="52"/>
    </row>
    <row r="643" spans="3:11" x14ac:dyDescent="0.25">
      <c r="C643" s="52"/>
      <c r="D643" s="52"/>
      <c r="F643" s="52"/>
      <c r="K643" s="52"/>
    </row>
    <row r="644" spans="3:11" x14ac:dyDescent="0.25">
      <c r="C644" s="52"/>
      <c r="D644" s="52"/>
      <c r="F644" s="52"/>
      <c r="K644" s="52"/>
    </row>
    <row r="645" spans="3:11" x14ac:dyDescent="0.25">
      <c r="C645" s="52"/>
      <c r="D645" s="52"/>
      <c r="F645" s="52"/>
      <c r="K645" s="52"/>
    </row>
    <row r="646" spans="3:11" x14ac:dyDescent="0.25">
      <c r="C646" s="52"/>
      <c r="D646" s="52"/>
      <c r="F646" s="52"/>
      <c r="K646" s="52"/>
    </row>
    <row r="647" spans="3:11" x14ac:dyDescent="0.25">
      <c r="C647" s="52"/>
      <c r="D647" s="52"/>
      <c r="F647" s="52"/>
      <c r="K647" s="52"/>
    </row>
    <row r="648" spans="3:11" x14ac:dyDescent="0.25">
      <c r="C648" s="52"/>
      <c r="D648" s="52"/>
      <c r="F648" s="52"/>
      <c r="K648" s="52"/>
    </row>
    <row r="649" spans="3:11" x14ac:dyDescent="0.25">
      <c r="C649" s="52"/>
      <c r="D649" s="52"/>
      <c r="F649" s="52"/>
      <c r="K649" s="52"/>
    </row>
    <row r="650" spans="3:11" x14ac:dyDescent="0.25">
      <c r="C650" s="52"/>
      <c r="D650" s="52"/>
      <c r="F650" s="52"/>
      <c r="K650" s="52"/>
    </row>
    <row r="651" spans="3:11" x14ac:dyDescent="0.25">
      <c r="C651" s="52"/>
      <c r="D651" s="52"/>
      <c r="F651" s="52"/>
      <c r="K651" s="52"/>
    </row>
    <row r="652" spans="3:11" x14ac:dyDescent="0.25">
      <c r="C652" s="52"/>
      <c r="D652" s="52"/>
      <c r="F652" s="52"/>
      <c r="K652" s="52"/>
    </row>
    <row r="653" spans="3:11" x14ac:dyDescent="0.25">
      <c r="C653" s="52"/>
      <c r="D653" s="52"/>
      <c r="F653" s="52"/>
      <c r="K653" s="52"/>
    </row>
    <row r="654" spans="3:11" x14ac:dyDescent="0.25">
      <c r="C654" s="52"/>
      <c r="D654" s="52"/>
      <c r="F654" s="52"/>
      <c r="K654" s="52"/>
    </row>
    <row r="655" spans="3:11" x14ac:dyDescent="0.25">
      <c r="C655" s="52"/>
      <c r="D655" s="52"/>
      <c r="F655" s="52"/>
      <c r="K655" s="52"/>
    </row>
    <row r="656" spans="3:11" x14ac:dyDescent="0.25">
      <c r="C656" s="52"/>
      <c r="D656" s="52"/>
      <c r="F656" s="52"/>
      <c r="K656" s="52"/>
    </row>
    <row r="657" spans="3:11" x14ac:dyDescent="0.25">
      <c r="C657" s="52"/>
      <c r="D657" s="52"/>
      <c r="F657" s="52"/>
      <c r="K657" s="52"/>
    </row>
    <row r="658" spans="3:11" x14ac:dyDescent="0.25">
      <c r="C658" s="52"/>
      <c r="D658" s="52"/>
      <c r="F658" s="52"/>
      <c r="K658" s="52"/>
    </row>
    <row r="659" spans="3:11" x14ac:dyDescent="0.25">
      <c r="C659" s="52"/>
      <c r="D659" s="52"/>
      <c r="F659" s="52"/>
      <c r="K659" s="52"/>
    </row>
    <row r="660" spans="3:11" x14ac:dyDescent="0.25">
      <c r="C660" s="52"/>
      <c r="D660" s="52"/>
      <c r="F660" s="52"/>
      <c r="K660" s="52"/>
    </row>
    <row r="661" spans="3:11" x14ac:dyDescent="0.25">
      <c r="C661" s="52"/>
      <c r="D661" s="52"/>
      <c r="F661" s="52"/>
      <c r="K661" s="52"/>
    </row>
    <row r="662" spans="3:11" x14ac:dyDescent="0.25">
      <c r="C662" s="52"/>
      <c r="D662" s="52"/>
      <c r="F662" s="52"/>
      <c r="K662" s="52"/>
    </row>
    <row r="663" spans="3:11" x14ac:dyDescent="0.25">
      <c r="C663" s="52"/>
      <c r="D663" s="52"/>
      <c r="F663" s="52"/>
      <c r="K663" s="52"/>
    </row>
    <row r="664" spans="3:11" x14ac:dyDescent="0.25">
      <c r="C664" s="52"/>
      <c r="D664" s="52"/>
      <c r="F664" s="52"/>
      <c r="K664" s="52"/>
    </row>
    <row r="665" spans="3:11" x14ac:dyDescent="0.25">
      <c r="C665" s="52"/>
      <c r="D665" s="52"/>
      <c r="F665" s="52"/>
      <c r="K665" s="52"/>
    </row>
    <row r="666" spans="3:11" x14ac:dyDescent="0.25">
      <c r="C666" s="52"/>
      <c r="D666" s="52"/>
      <c r="F666" s="52"/>
      <c r="K666" s="52"/>
    </row>
    <row r="667" spans="3:11" x14ac:dyDescent="0.25">
      <c r="C667" s="52"/>
      <c r="D667" s="52"/>
      <c r="F667" s="52"/>
      <c r="K667" s="52"/>
    </row>
    <row r="668" spans="3:11" x14ac:dyDescent="0.25">
      <c r="C668" s="52"/>
      <c r="D668" s="52"/>
      <c r="F668" s="52"/>
      <c r="K668" s="52"/>
    </row>
    <row r="669" spans="3:11" x14ac:dyDescent="0.25">
      <c r="C669" s="52"/>
      <c r="D669" s="52"/>
      <c r="F669" s="52"/>
      <c r="K669" s="52"/>
    </row>
    <row r="670" spans="3:11" x14ac:dyDescent="0.25">
      <c r="C670" s="52"/>
      <c r="D670" s="52"/>
      <c r="F670" s="52"/>
      <c r="K670" s="52"/>
    </row>
    <row r="671" spans="3:11" x14ac:dyDescent="0.25">
      <c r="C671" s="52"/>
      <c r="D671" s="52"/>
      <c r="F671" s="52"/>
      <c r="K671" s="52"/>
    </row>
    <row r="672" spans="3:11" x14ac:dyDescent="0.25">
      <c r="C672" s="52"/>
      <c r="D672" s="52"/>
      <c r="F672" s="52"/>
      <c r="K672" s="52"/>
    </row>
    <row r="673" spans="3:11" x14ac:dyDescent="0.25">
      <c r="C673" s="52"/>
      <c r="D673" s="52"/>
      <c r="F673" s="52"/>
      <c r="K673" s="52"/>
    </row>
    <row r="674" spans="3:11" x14ac:dyDescent="0.25">
      <c r="C674" s="52"/>
      <c r="D674" s="52"/>
      <c r="F674" s="52"/>
      <c r="K674" s="52"/>
    </row>
    <row r="675" spans="3:11" x14ac:dyDescent="0.25">
      <c r="C675" s="52"/>
      <c r="D675" s="52"/>
      <c r="F675" s="52"/>
      <c r="K675" s="52"/>
    </row>
    <row r="676" spans="3:11" x14ac:dyDescent="0.25">
      <c r="C676" s="52"/>
      <c r="D676" s="52"/>
      <c r="F676" s="52"/>
      <c r="K676" s="52"/>
    </row>
    <row r="677" spans="3:11" x14ac:dyDescent="0.25">
      <c r="C677" s="52"/>
      <c r="D677" s="52"/>
      <c r="F677" s="52"/>
      <c r="K677" s="52"/>
    </row>
    <row r="678" spans="3:11" x14ac:dyDescent="0.25">
      <c r="C678" s="52"/>
      <c r="D678" s="52"/>
      <c r="F678" s="52"/>
      <c r="K678" s="52"/>
    </row>
    <row r="679" spans="3:11" x14ac:dyDescent="0.25">
      <c r="C679" s="52"/>
      <c r="D679" s="52"/>
      <c r="F679" s="52"/>
      <c r="K679" s="52"/>
    </row>
    <row r="680" spans="3:11" x14ac:dyDescent="0.25">
      <c r="C680" s="52"/>
      <c r="D680" s="52"/>
      <c r="F680" s="52"/>
      <c r="K680" s="52"/>
    </row>
    <row r="681" spans="3:11" x14ac:dyDescent="0.25">
      <c r="C681" s="52"/>
      <c r="D681" s="52"/>
      <c r="F681" s="52"/>
      <c r="K681" s="52"/>
    </row>
    <row r="682" spans="3:11" x14ac:dyDescent="0.25">
      <c r="C682" s="52"/>
      <c r="D682" s="52"/>
      <c r="F682" s="52"/>
      <c r="K682" s="52"/>
    </row>
    <row r="683" spans="3:11" x14ac:dyDescent="0.25">
      <c r="C683" s="52"/>
      <c r="D683" s="52"/>
      <c r="F683" s="52"/>
      <c r="K683" s="52"/>
    </row>
    <row r="684" spans="3:11" x14ac:dyDescent="0.25">
      <c r="C684" s="52"/>
      <c r="D684" s="52"/>
      <c r="F684" s="52"/>
      <c r="K684" s="52"/>
    </row>
    <row r="685" spans="3:11" x14ac:dyDescent="0.25">
      <c r="C685" s="52"/>
      <c r="D685" s="52"/>
      <c r="F685" s="52"/>
      <c r="K685" s="52"/>
    </row>
    <row r="686" spans="3:11" x14ac:dyDescent="0.25">
      <c r="C686" s="52"/>
      <c r="D686" s="52"/>
      <c r="F686" s="52"/>
      <c r="K686" s="52"/>
    </row>
    <row r="687" spans="3:11" x14ac:dyDescent="0.25">
      <c r="C687" s="52"/>
      <c r="D687" s="52"/>
      <c r="F687" s="52"/>
      <c r="K687" s="52"/>
    </row>
    <row r="688" spans="3:11" x14ac:dyDescent="0.25">
      <c r="C688" s="52"/>
      <c r="D688" s="52"/>
      <c r="F688" s="52"/>
      <c r="K688" s="52"/>
    </row>
    <row r="689" spans="3:11" x14ac:dyDescent="0.25">
      <c r="C689" s="52"/>
      <c r="D689" s="52"/>
      <c r="F689" s="52"/>
      <c r="K689" s="52"/>
    </row>
    <row r="690" spans="3:11" x14ac:dyDescent="0.25">
      <c r="C690" s="52"/>
      <c r="D690" s="52"/>
      <c r="F690" s="52"/>
      <c r="K690" s="52"/>
    </row>
    <row r="691" spans="3:11" x14ac:dyDescent="0.25">
      <c r="C691" s="52"/>
      <c r="D691" s="52"/>
      <c r="F691" s="52"/>
      <c r="K691" s="52"/>
    </row>
    <row r="692" spans="3:11" x14ac:dyDescent="0.25">
      <c r="C692" s="52"/>
      <c r="D692" s="52"/>
      <c r="F692" s="52"/>
      <c r="K692" s="52"/>
    </row>
    <row r="693" spans="3:11" x14ac:dyDescent="0.25">
      <c r="C693" s="52"/>
      <c r="D693" s="52"/>
      <c r="F693" s="52"/>
      <c r="K693" s="52"/>
    </row>
    <row r="694" spans="3:11" x14ac:dyDescent="0.25">
      <c r="C694" s="52"/>
      <c r="D694" s="52"/>
      <c r="F694" s="52"/>
      <c r="K694" s="52"/>
    </row>
    <row r="695" spans="3:11" x14ac:dyDescent="0.25">
      <c r="C695" s="52"/>
      <c r="D695" s="52"/>
      <c r="F695" s="52"/>
      <c r="K695" s="52"/>
    </row>
  </sheetData>
  <sheetProtection algorithmName="SHA-512" hashValue="Au05HWP+8bu4wmXZnuKqp2FQMiN8hQ502cd3LtMbo7Os9uzIs8EgFQ+gquujQQQqSJqOC0NkUwLq7SWGv5uIJw==" saltValue="NTqspTnuX4QoYpia23XllQ==" spinCount="100000" sheet="1" objects="1" scenarios="1"/>
  <mergeCells count="2">
    <mergeCell ref="A2:C2"/>
    <mergeCell ref="A3:C3"/>
  </mergeCells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36B60C61142B44BA6CC43F1444FAAF" ma:contentTypeVersion="10" ma:contentTypeDescription="Crear nuevo documento." ma:contentTypeScope="" ma:versionID="5012586ce2f498d465f4b5bb283327cc">
  <xsd:schema xmlns:xsd="http://www.w3.org/2001/XMLSchema" xmlns:xs="http://www.w3.org/2001/XMLSchema" xmlns:p="http://schemas.microsoft.com/office/2006/metadata/properties" xmlns:ns3="5fd8f4a5-0976-4317-9bce-715c07f840e2" targetNamespace="http://schemas.microsoft.com/office/2006/metadata/properties" ma:root="true" ma:fieldsID="c30e74cb3ede6288f4a01403bd034166" ns3:_="">
    <xsd:import namespace="5fd8f4a5-0976-4317-9bce-715c07f840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8f4a5-0976-4317-9bce-715c07f84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17AE84-E619-43A5-9097-484DBD9178F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5fd8f4a5-0976-4317-9bce-715c07f840e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D36448-8135-4C46-9DDB-11D20F4A9CEA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E6F891-EA00-44E5-9046-955B98F09A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Colombia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Alayon</dc:creator>
  <cp:lastModifiedBy>Josè Luis Alayòn</cp:lastModifiedBy>
  <dcterms:created xsi:type="dcterms:W3CDTF">2020-03-18T19:22:50Z</dcterms:created>
  <dcterms:modified xsi:type="dcterms:W3CDTF">2020-03-21T20:05:16Z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0x010100A236B60C61142B44BA6CC43F1444FAAF</vt:lpwstr>
  </property>
</Properties>
</file>